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ars\escritorio\Pag Web\documentos\Cuenta Publica\CUENTA PUBLICA 2021\AGF EXCEL 2021\V. FORMATOS L.D.F AG 2021\"/>
    </mc:Choice>
  </mc:AlternateContent>
  <bookViews>
    <workbookView xWindow="0" yWindow="0" windowWidth="20490" windowHeight="7755"/>
  </bookViews>
  <sheets>
    <sheet name="ESF" sheetId="1" r:id="rId1"/>
    <sheet name="EADoP" sheetId="2" r:id="rId2"/>
    <sheet name="OCP LDF" sheetId="3" r:id="rId3"/>
    <sheet name="IAAODF" sheetId="5" r:id="rId4"/>
    <sheet name="B.Pp.LDF " sheetId="6" r:id="rId5"/>
    <sheet name="EAID (1)" sheetId="7" r:id="rId6"/>
    <sheet name="EAID (2)" sheetId="8" r:id="rId7"/>
    <sheet name="EAPED NE COG" sheetId="9" r:id="rId8"/>
    <sheet name="EAPED NE COG (2)" sheetId="10" r:id="rId9"/>
    <sheet name="EAPED NE COG (3)" sheetId="11" r:id="rId10"/>
    <sheet name="EAPED E COG" sheetId="12" r:id="rId11"/>
    <sheet name="EAPED E COG (2)" sheetId="13" r:id="rId12"/>
    <sheet name="EAPED E COG (3)" sheetId="14" r:id="rId13"/>
    <sheet name="EAPED CA" sheetId="15" r:id="rId14"/>
    <sheet name="EAPED CF" sheetId="16" r:id="rId15"/>
    <sheet name="EAPED CF (2)" sheetId="17" r:id="rId16"/>
    <sheet name="EAPED CSPC" sheetId="18" r:id="rId17"/>
  </sheets>
  <externalReferences>
    <externalReference r:id="rId18"/>
    <externalReference r:id="rId19"/>
  </externalReferences>
  <definedNames>
    <definedName name="_xlnm.Print_Area" localSheetId="4">'B.Pp.LDF '!$A$1:$E$61</definedName>
    <definedName name="_xlnm.Print_Area" localSheetId="1">EADoP!$A$1:$J$48</definedName>
    <definedName name="_xlnm.Print_Area" localSheetId="5">'EAID (1)'!$A$1:$I$44</definedName>
    <definedName name="_xlnm.Print_Area" localSheetId="6">'EAID (2)'!$A$1:$J$42</definedName>
    <definedName name="_xlnm.Print_Area" localSheetId="13">'EAPED CA'!$A$1:$H$38</definedName>
    <definedName name="_xlnm.Print_Area" localSheetId="14">'EAPED CF'!$A$1:$H$45</definedName>
    <definedName name="_xlnm.Print_Area" localSheetId="15">'EAPED CF (2)'!$A$1:$H$46</definedName>
    <definedName name="_xlnm.Print_Area" localSheetId="16">'EAPED CSPC'!$A$1:$H$35</definedName>
    <definedName name="_xlnm.Print_Area" localSheetId="10">'EAPED E COG'!$A$1:$H$39</definedName>
    <definedName name="_xlnm.Print_Area" localSheetId="11">'EAPED E COG (2)'!$A$1:$H$36</definedName>
    <definedName name="_xlnm.Print_Area" localSheetId="12">'EAPED E COG (3)'!$A$1:$H$34</definedName>
    <definedName name="_xlnm.Print_Area" localSheetId="7">'EAPED NE COG'!$A$1:$H$39</definedName>
    <definedName name="_xlnm.Print_Area" localSheetId="8">'EAPED NE COG (2)'!$A$1:$H$36</definedName>
    <definedName name="_xlnm.Print_Area" localSheetId="9">'EAPED NE COG (3)'!$A$1:$H$34</definedName>
    <definedName name="_xlnm.Print_Area" localSheetId="0">ESF!$A$1:$L$93</definedName>
    <definedName name="_xlnm.Print_Area" localSheetId="3">IAAODF!$A$1:$L$40</definedName>
    <definedName name="_xlnm.Print_Area" localSheetId="2">'OCP LDF'!$A$1:$H$42</definedName>
    <definedName name="b" localSheetId="6">#REF!</definedName>
    <definedName name="b">#REF!</definedName>
    <definedName name="ba" localSheetId="6">#REF!</definedName>
    <definedName name="ba">#REF!</definedName>
    <definedName name="_xlnm.Database" localSheetId="6">#REF!</definedName>
    <definedName name="_xlnm.Database">#REF!</definedName>
    <definedName name="gto" localSheetId="6">#REF!</definedName>
    <definedName name="gto">#REF!</definedName>
    <definedName name="lhjlh" localSheetId="6">#REF!</definedName>
    <definedName name="lhjlh">#REF!</definedName>
    <definedName name="mmm" localSheetId="6">#REF!</definedName>
    <definedName name="mmm">#REF!</definedName>
    <definedName name="mo" localSheetId="6">#REF!</definedName>
    <definedName name="mo">#REF!</definedName>
    <definedName name="modelo" localSheetId="6">#REF!</definedName>
    <definedName name="modelo">#REF!</definedName>
    <definedName name="MODELOCEDULA" localSheetId="6">#REF!</definedName>
    <definedName name="MODELOCEDULA">#REF!</definedName>
    <definedName name="ñ" localSheetId="6">#REF!</definedName>
    <definedName name="ñ">#REF!</definedName>
    <definedName name="presupuesto" localSheetId="6">#REF!</definedName>
    <definedName name="presupuesto">#REF!</definedName>
    <definedName name="si" localSheetId="6">#REF!</definedName>
    <definedName name="si">#REF!</definedName>
    <definedName name="TOTASIGNADO" localSheetId="6">#REF!</definedName>
    <definedName name="TOTASIGNAD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8" l="1"/>
  <c r="H32" i="18" s="1"/>
  <c r="E31" i="18"/>
  <c r="H31" i="18" s="1"/>
  <c r="E30" i="18"/>
  <c r="H30" i="18" s="1"/>
  <c r="H29" i="18" s="1"/>
  <c r="G29" i="18"/>
  <c r="F29" i="18"/>
  <c r="D29" i="18"/>
  <c r="C29" i="18"/>
  <c r="E28" i="18"/>
  <c r="H28" i="18" s="1"/>
  <c r="E27" i="18"/>
  <c r="H27" i="18" s="1"/>
  <c r="E26" i="18"/>
  <c r="H26" i="18" s="1"/>
  <c r="H25" i="18" s="1"/>
  <c r="G25" i="18"/>
  <c r="F25" i="18"/>
  <c r="E25" i="18"/>
  <c r="D25" i="18"/>
  <c r="D22" i="18" s="1"/>
  <c r="C25" i="18"/>
  <c r="E24" i="18"/>
  <c r="E23" i="18"/>
  <c r="H23" i="18" s="1"/>
  <c r="G22" i="18"/>
  <c r="F22" i="18"/>
  <c r="C22" i="18"/>
  <c r="H20" i="18"/>
  <c r="E20" i="18"/>
  <c r="E19" i="18"/>
  <c r="E17" i="18" s="1"/>
  <c r="H18" i="18"/>
  <c r="E18" i="18"/>
  <c r="G17" i="18"/>
  <c r="F17" i="18"/>
  <c r="D17" i="18"/>
  <c r="C17" i="18"/>
  <c r="H16" i="18"/>
  <c r="E16" i="18"/>
  <c r="E15" i="18"/>
  <c r="E13" i="18" s="1"/>
  <c r="E10" i="18" s="1"/>
  <c r="H14" i="18"/>
  <c r="E14" i="18"/>
  <c r="G13" i="18"/>
  <c r="G10" i="18" s="1"/>
  <c r="G34" i="18" s="1"/>
  <c r="F13" i="18"/>
  <c r="D13" i="18"/>
  <c r="C13" i="18"/>
  <c r="C10" i="18" s="1"/>
  <c r="C34" i="18" s="1"/>
  <c r="H12" i="18"/>
  <c r="H11" i="18"/>
  <c r="E11" i="18"/>
  <c r="F10" i="18"/>
  <c r="F34" i="18" s="1"/>
  <c r="D10" i="18"/>
  <c r="D34" i="18" s="1"/>
  <c r="E42" i="17"/>
  <c r="H42" i="17" s="1"/>
  <c r="E41" i="17"/>
  <c r="H41" i="17" s="1"/>
  <c r="E40" i="17"/>
  <c r="H40" i="17" s="1"/>
  <c r="E39" i="17"/>
  <c r="H39" i="17" s="1"/>
  <c r="H38" i="17" s="1"/>
  <c r="G38" i="17"/>
  <c r="F38" i="17"/>
  <c r="E38" i="17"/>
  <c r="D38" i="17"/>
  <c r="C38" i="17"/>
  <c r="E37" i="17"/>
  <c r="H37" i="17" s="1"/>
  <c r="E36" i="17"/>
  <c r="H36" i="17" s="1"/>
  <c r="E35" i="17"/>
  <c r="H35" i="17" s="1"/>
  <c r="E34" i="17"/>
  <c r="H34" i="17" s="1"/>
  <c r="E33" i="17"/>
  <c r="H33" i="17" s="1"/>
  <c r="E32" i="17"/>
  <c r="H32" i="17" s="1"/>
  <c r="E31" i="17"/>
  <c r="H31" i="17" s="1"/>
  <c r="E30" i="17"/>
  <c r="H30" i="17" s="1"/>
  <c r="E29" i="17"/>
  <c r="H29" i="17" s="1"/>
  <c r="G28" i="17"/>
  <c r="F28" i="17"/>
  <c r="D28" i="17"/>
  <c r="C28" i="17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G20" i="17"/>
  <c r="F20" i="17"/>
  <c r="E20" i="17"/>
  <c r="D20" i="17"/>
  <c r="C20" i="17"/>
  <c r="E19" i="17"/>
  <c r="H19" i="17" s="1"/>
  <c r="E18" i="17"/>
  <c r="H18" i="17" s="1"/>
  <c r="E17" i="17"/>
  <c r="H17" i="17" s="1"/>
  <c r="E16" i="17"/>
  <c r="H16" i="17" s="1"/>
  <c r="E15" i="17"/>
  <c r="H15" i="17" s="1"/>
  <c r="E14" i="17"/>
  <c r="H14" i="17" s="1"/>
  <c r="E13" i="17"/>
  <c r="E11" i="17" s="1"/>
  <c r="E12" i="17"/>
  <c r="H12" i="17" s="1"/>
  <c r="G11" i="17"/>
  <c r="G10" i="17" s="1"/>
  <c r="F11" i="17"/>
  <c r="F10" i="17" s="1"/>
  <c r="D11" i="17"/>
  <c r="C11" i="17"/>
  <c r="C10" i="17" s="1"/>
  <c r="D10" i="17"/>
  <c r="D45" i="17" s="1"/>
  <c r="E42" i="16"/>
  <c r="H42" i="16" s="1"/>
  <c r="E41" i="16"/>
  <c r="H41" i="16" s="1"/>
  <c r="E40" i="16"/>
  <c r="E38" i="16" s="1"/>
  <c r="E39" i="16"/>
  <c r="H39" i="16" s="1"/>
  <c r="G38" i="16"/>
  <c r="F38" i="16"/>
  <c r="D38" i="16"/>
  <c r="C38" i="16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E28" i="16" s="1"/>
  <c r="E29" i="16"/>
  <c r="H29" i="16" s="1"/>
  <c r="G28" i="16"/>
  <c r="F28" i="16"/>
  <c r="D28" i="16"/>
  <c r="C28" i="16"/>
  <c r="H27" i="16"/>
  <c r="E27" i="16"/>
  <c r="E26" i="16"/>
  <c r="H26" i="16" s="1"/>
  <c r="H25" i="16"/>
  <c r="E25" i="16"/>
  <c r="E24" i="16"/>
  <c r="H24" i="16" s="1"/>
  <c r="H23" i="16"/>
  <c r="E23" i="16"/>
  <c r="E22" i="16"/>
  <c r="E20" i="16" s="1"/>
  <c r="H21" i="16"/>
  <c r="E21" i="16"/>
  <c r="G20" i="16"/>
  <c r="F20" i="16"/>
  <c r="D20" i="16"/>
  <c r="C20" i="16"/>
  <c r="H19" i="16"/>
  <c r="E19" i="16"/>
  <c r="E18" i="16"/>
  <c r="H18" i="16" s="1"/>
  <c r="H17" i="16"/>
  <c r="E17" i="16"/>
  <c r="E16" i="16"/>
  <c r="H16" i="16" s="1"/>
  <c r="H15" i="16"/>
  <c r="E15" i="16"/>
  <c r="E14" i="16"/>
  <c r="H14" i="16" s="1"/>
  <c r="H13" i="16"/>
  <c r="E13" i="16"/>
  <c r="E12" i="16"/>
  <c r="H12" i="16" s="1"/>
  <c r="H11" i="16" s="1"/>
  <c r="G11" i="16"/>
  <c r="F11" i="16"/>
  <c r="E11" i="16"/>
  <c r="D11" i="16"/>
  <c r="D10" i="16" s="1"/>
  <c r="D44" i="16" s="1"/>
  <c r="C11" i="16"/>
  <c r="G10" i="16"/>
  <c r="G44" i="16" s="1"/>
  <c r="F10" i="16"/>
  <c r="F44" i="16" s="1"/>
  <c r="C10" i="16"/>
  <c r="C44" i="16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E21" i="15" s="1"/>
  <c r="E22" i="15"/>
  <c r="H22" i="15" s="1"/>
  <c r="G21" i="15"/>
  <c r="F21" i="15"/>
  <c r="D21" i="15"/>
  <c r="C21" i="15"/>
  <c r="E19" i="15"/>
  <c r="H19" i="15" s="1"/>
  <c r="E18" i="15"/>
  <c r="H18" i="15" s="1"/>
  <c r="E17" i="15"/>
  <c r="H17" i="15" s="1"/>
  <c r="E16" i="15"/>
  <c r="H16" i="15" s="1"/>
  <c r="E15" i="15"/>
  <c r="H15" i="15" s="1"/>
  <c r="E14" i="15"/>
  <c r="H14" i="15" s="1"/>
  <c r="E13" i="15"/>
  <c r="H13" i="15" s="1"/>
  <c r="E12" i="15"/>
  <c r="H12" i="15" s="1"/>
  <c r="H11" i="15" s="1"/>
  <c r="G11" i="15"/>
  <c r="G37" i="15" s="1"/>
  <c r="F11" i="15"/>
  <c r="F37" i="15" s="1"/>
  <c r="E11" i="15"/>
  <c r="E37" i="15" s="1"/>
  <c r="D11" i="15"/>
  <c r="D37" i="15" s="1"/>
  <c r="C11" i="15"/>
  <c r="C37" i="15" s="1"/>
  <c r="H34" i="14"/>
  <c r="G34" i="14"/>
  <c r="F34" i="14"/>
  <c r="E34" i="14"/>
  <c r="D34" i="14"/>
  <c r="C34" i="14"/>
  <c r="E30" i="14"/>
  <c r="H30" i="14" s="1"/>
  <c r="E29" i="14"/>
  <c r="H29" i="14" s="1"/>
  <c r="E28" i="14"/>
  <c r="H28" i="14" s="1"/>
  <c r="E27" i="14"/>
  <c r="H27" i="14" s="1"/>
  <c r="E26" i="14"/>
  <c r="H26" i="14" s="1"/>
  <c r="E25" i="14"/>
  <c r="E23" i="14" s="1"/>
  <c r="E24" i="14"/>
  <c r="H24" i="14" s="1"/>
  <c r="G23" i="14"/>
  <c r="F23" i="14"/>
  <c r="D23" i="14"/>
  <c r="C23" i="14"/>
  <c r="E22" i="14"/>
  <c r="H22" i="14" s="1"/>
  <c r="E21" i="14"/>
  <c r="E19" i="14" s="1"/>
  <c r="E20" i="14"/>
  <c r="H20" i="14" s="1"/>
  <c r="G19" i="14"/>
  <c r="F19" i="14"/>
  <c r="D19" i="14"/>
  <c r="C19" i="14"/>
  <c r="E18" i="14"/>
  <c r="H18" i="14" s="1"/>
  <c r="E17" i="14"/>
  <c r="H17" i="14" s="1"/>
  <c r="E16" i="14"/>
  <c r="H16" i="14" s="1"/>
  <c r="E15" i="14"/>
  <c r="H15" i="14" s="1"/>
  <c r="E14" i="14"/>
  <c r="H14" i="14" s="1"/>
  <c r="E13" i="14"/>
  <c r="E11" i="14" s="1"/>
  <c r="E12" i="14"/>
  <c r="H12" i="14" s="1"/>
  <c r="G11" i="14"/>
  <c r="G33" i="14" s="1"/>
  <c r="F11" i="14"/>
  <c r="F33" i="14" s="1"/>
  <c r="D11" i="14"/>
  <c r="D33" i="14" s="1"/>
  <c r="C11" i="14"/>
  <c r="C33" i="14" s="1"/>
  <c r="E34" i="13"/>
  <c r="H34" i="13" s="1"/>
  <c r="E33" i="13"/>
  <c r="H33" i="13" s="1"/>
  <c r="E32" i="13"/>
  <c r="H32" i="13" s="1"/>
  <c r="H31" i="13" s="1"/>
  <c r="G31" i="13"/>
  <c r="F31" i="13"/>
  <c r="D31" i="13"/>
  <c r="C31" i="13"/>
  <c r="E30" i="13"/>
  <c r="H30" i="13" s="1"/>
  <c r="E29" i="13"/>
  <c r="H29" i="13" s="1"/>
  <c r="E28" i="13"/>
  <c r="H28" i="13" s="1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E21" i="13" s="1"/>
  <c r="G21" i="13"/>
  <c r="F21" i="13"/>
  <c r="D21" i="13"/>
  <c r="C21" i="13"/>
  <c r="E20" i="13"/>
  <c r="H20" i="13" s="1"/>
  <c r="E19" i="13"/>
  <c r="H19" i="13" s="1"/>
  <c r="E18" i="13"/>
  <c r="H18" i="13" s="1"/>
  <c r="E17" i="13"/>
  <c r="H17" i="13" s="1"/>
  <c r="E16" i="13"/>
  <c r="H16" i="13" s="1"/>
  <c r="E15" i="13"/>
  <c r="H15" i="13" s="1"/>
  <c r="E14" i="13"/>
  <c r="H14" i="13" s="1"/>
  <c r="E13" i="13"/>
  <c r="H13" i="13" s="1"/>
  <c r="E12" i="13"/>
  <c r="H12" i="13" s="1"/>
  <c r="G11" i="13"/>
  <c r="G36" i="13" s="1"/>
  <c r="F11" i="13"/>
  <c r="F36" i="13" s="1"/>
  <c r="E11" i="13"/>
  <c r="D11" i="13"/>
  <c r="D36" i="13" s="1"/>
  <c r="C11" i="13"/>
  <c r="C36" i="13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H31" i="12" s="1"/>
  <c r="E30" i="12"/>
  <c r="E29" i="12" s="1"/>
  <c r="E39" i="12" s="1"/>
  <c r="G29" i="12"/>
  <c r="G39" i="12" s="1"/>
  <c r="F29" i="12"/>
  <c r="F39" i="12" s="1"/>
  <c r="D29" i="12"/>
  <c r="D39" i="12" s="1"/>
  <c r="C29" i="12"/>
  <c r="C39" i="12" s="1"/>
  <c r="E28" i="12"/>
  <c r="H28" i="12" s="1"/>
  <c r="E27" i="12"/>
  <c r="H27" i="12" s="1"/>
  <c r="E26" i="12"/>
  <c r="H26" i="12" s="1"/>
  <c r="E25" i="12"/>
  <c r="H25" i="12" s="1"/>
  <c r="E24" i="12"/>
  <c r="H24" i="12" s="1"/>
  <c r="E23" i="12"/>
  <c r="H23" i="12" s="1"/>
  <c r="E22" i="12"/>
  <c r="H22" i="12" s="1"/>
  <c r="E21" i="12"/>
  <c r="H21" i="12" s="1"/>
  <c r="E20" i="12"/>
  <c r="H20" i="12" s="1"/>
  <c r="G19" i="12"/>
  <c r="F19" i="12"/>
  <c r="E19" i="12"/>
  <c r="D19" i="12"/>
  <c r="C19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H12" i="12" s="1"/>
  <c r="G11" i="12"/>
  <c r="F11" i="12"/>
  <c r="E11" i="12"/>
  <c r="E10" i="12" s="1"/>
  <c r="D11" i="12"/>
  <c r="C11" i="12"/>
  <c r="G10" i="12"/>
  <c r="F10" i="12"/>
  <c r="D10" i="12"/>
  <c r="C10" i="12"/>
  <c r="E30" i="11"/>
  <c r="H30" i="11" s="1"/>
  <c r="E29" i="11"/>
  <c r="H29" i="11" s="1"/>
  <c r="E28" i="11"/>
  <c r="E23" i="11" s="1"/>
  <c r="E27" i="11"/>
  <c r="H27" i="11" s="1"/>
  <c r="E26" i="11"/>
  <c r="H26" i="11" s="1"/>
  <c r="E25" i="11"/>
  <c r="H25" i="11" s="1"/>
  <c r="E24" i="11"/>
  <c r="H24" i="11" s="1"/>
  <c r="G23" i="11"/>
  <c r="F23" i="11"/>
  <c r="D23" i="11"/>
  <c r="C23" i="11"/>
  <c r="E22" i="11"/>
  <c r="H22" i="11" s="1"/>
  <c r="E21" i="11"/>
  <c r="H21" i="11" s="1"/>
  <c r="E20" i="11"/>
  <c r="H20" i="11" s="1"/>
  <c r="G19" i="11"/>
  <c r="F19" i="11"/>
  <c r="E19" i="11"/>
  <c r="D19" i="11"/>
  <c r="C19" i="11"/>
  <c r="E18" i="11"/>
  <c r="H18" i="11" s="1"/>
  <c r="E17" i="11"/>
  <c r="H17" i="11" s="1"/>
  <c r="E16" i="11"/>
  <c r="H16" i="11" s="1"/>
  <c r="E15" i="11"/>
  <c r="H15" i="11" s="1"/>
  <c r="E14" i="11"/>
  <c r="H14" i="11" s="1"/>
  <c r="H13" i="11"/>
  <c r="E13" i="11"/>
  <c r="E12" i="11"/>
  <c r="H12" i="11" s="1"/>
  <c r="G11" i="11"/>
  <c r="G34" i="11" s="1"/>
  <c r="F11" i="11"/>
  <c r="F34" i="11" s="1"/>
  <c r="E11" i="11"/>
  <c r="D11" i="11"/>
  <c r="D34" i="11" s="1"/>
  <c r="C11" i="11"/>
  <c r="C34" i="11" s="1"/>
  <c r="E34" i="10"/>
  <c r="H34" i="10" s="1"/>
  <c r="E33" i="10"/>
  <c r="H33" i="10" s="1"/>
  <c r="E32" i="10"/>
  <c r="H32" i="10" s="1"/>
  <c r="H31" i="10" s="1"/>
  <c r="G31" i="10"/>
  <c r="F31" i="10"/>
  <c r="E31" i="10"/>
  <c r="D31" i="10"/>
  <c r="C31" i="10"/>
  <c r="E30" i="10"/>
  <c r="H30" i="10" s="1"/>
  <c r="E29" i="10"/>
  <c r="H29" i="10" s="1"/>
  <c r="E28" i="10"/>
  <c r="H28" i="10" s="1"/>
  <c r="E27" i="10"/>
  <c r="H27" i="10" s="1"/>
  <c r="E26" i="10"/>
  <c r="H26" i="10" s="1"/>
  <c r="E25" i="10"/>
  <c r="H25" i="10" s="1"/>
  <c r="E24" i="10"/>
  <c r="H24" i="10" s="1"/>
  <c r="E23" i="10"/>
  <c r="H23" i="10" s="1"/>
  <c r="E22" i="10"/>
  <c r="H22" i="10" s="1"/>
  <c r="G21" i="10"/>
  <c r="F21" i="10"/>
  <c r="E21" i="10"/>
  <c r="D21" i="10"/>
  <c r="C21" i="10"/>
  <c r="E20" i="10"/>
  <c r="H20" i="10" s="1"/>
  <c r="E19" i="10"/>
  <c r="H19" i="10" s="1"/>
  <c r="E18" i="10"/>
  <c r="H18" i="10" s="1"/>
  <c r="E17" i="10"/>
  <c r="H17" i="10" s="1"/>
  <c r="E16" i="10"/>
  <c r="H16" i="10" s="1"/>
  <c r="E15" i="10"/>
  <c r="H15" i="10" s="1"/>
  <c r="E14" i="10"/>
  <c r="H14" i="10" s="1"/>
  <c r="E13" i="10"/>
  <c r="H13" i="10" s="1"/>
  <c r="E12" i="10"/>
  <c r="H12" i="10" s="1"/>
  <c r="G11" i="10"/>
  <c r="G36" i="10" s="1"/>
  <c r="F11" i="10"/>
  <c r="F36" i="10" s="1"/>
  <c r="E11" i="10"/>
  <c r="E36" i="10" s="1"/>
  <c r="D11" i="10"/>
  <c r="D36" i="10" s="1"/>
  <c r="C11" i="10"/>
  <c r="C36" i="10" s="1"/>
  <c r="E38" i="9"/>
  <c r="H38" i="9" s="1"/>
  <c r="E37" i="9"/>
  <c r="H37" i="9" s="1"/>
  <c r="H36" i="9"/>
  <c r="H35" i="9"/>
  <c r="E35" i="9"/>
  <c r="E34" i="9"/>
  <c r="H34" i="9" s="1"/>
  <c r="H33" i="9"/>
  <c r="E33" i="9"/>
  <c r="E32" i="9"/>
  <c r="H32" i="9" s="1"/>
  <c r="H31" i="9"/>
  <c r="E31" i="9"/>
  <c r="E30" i="9"/>
  <c r="H30" i="9" s="1"/>
  <c r="H29" i="9" s="1"/>
  <c r="G29" i="9"/>
  <c r="F29" i="9"/>
  <c r="D29" i="9"/>
  <c r="C29" i="9"/>
  <c r="E28" i="9"/>
  <c r="H28" i="9" s="1"/>
  <c r="H27" i="9"/>
  <c r="E27" i="9"/>
  <c r="E26" i="9"/>
  <c r="H26" i="9" s="1"/>
  <c r="H25" i="9"/>
  <c r="E25" i="9"/>
  <c r="E24" i="9"/>
  <c r="H24" i="9" s="1"/>
  <c r="H23" i="9"/>
  <c r="E23" i="9"/>
  <c r="E22" i="9"/>
  <c r="H22" i="9" s="1"/>
  <c r="H21" i="9"/>
  <c r="E21" i="9"/>
  <c r="E19" i="9" s="1"/>
  <c r="E20" i="9"/>
  <c r="H20" i="9" s="1"/>
  <c r="G19" i="9"/>
  <c r="F19" i="9"/>
  <c r="D19" i="9"/>
  <c r="C19" i="9"/>
  <c r="E18" i="9"/>
  <c r="H18" i="9" s="1"/>
  <c r="H17" i="9"/>
  <c r="E17" i="9"/>
  <c r="E16" i="9"/>
  <c r="H16" i="9" s="1"/>
  <c r="H15" i="9"/>
  <c r="E15" i="9"/>
  <c r="E14" i="9"/>
  <c r="H14" i="9" s="1"/>
  <c r="H13" i="9"/>
  <c r="E13" i="9"/>
  <c r="E12" i="9"/>
  <c r="H12" i="9" s="1"/>
  <c r="G11" i="9"/>
  <c r="G39" i="9" s="1"/>
  <c r="F11" i="9"/>
  <c r="F39" i="9" s="1"/>
  <c r="E11" i="9"/>
  <c r="D11" i="9"/>
  <c r="D39" i="9" s="1"/>
  <c r="C11" i="9"/>
  <c r="C39" i="9" s="1"/>
  <c r="G10" i="9"/>
  <c r="F10" i="9"/>
  <c r="C10" i="9"/>
  <c r="I32" i="8"/>
  <c r="H32" i="8"/>
  <c r="G32" i="8"/>
  <c r="F32" i="8"/>
  <c r="E32" i="8"/>
  <c r="D32" i="8"/>
  <c r="I24" i="8"/>
  <c r="H24" i="8"/>
  <c r="G24" i="8"/>
  <c r="F24" i="8"/>
  <c r="E24" i="8"/>
  <c r="D24" i="8"/>
  <c r="I19" i="8"/>
  <c r="H19" i="8"/>
  <c r="H30" i="8" s="1"/>
  <c r="G19" i="8"/>
  <c r="F19" i="8"/>
  <c r="E19" i="8"/>
  <c r="D19" i="8"/>
  <c r="D30" i="8" s="1"/>
  <c r="I10" i="8"/>
  <c r="I30" i="8" s="1"/>
  <c r="H10" i="8"/>
  <c r="G10" i="8"/>
  <c r="G30" i="8" s="1"/>
  <c r="F10" i="8"/>
  <c r="F30" i="8" s="1"/>
  <c r="E10" i="8"/>
  <c r="E30" i="8" s="1"/>
  <c r="D10" i="8"/>
  <c r="I38" i="7"/>
  <c r="H38" i="7"/>
  <c r="H42" i="7" s="1"/>
  <c r="G38" i="7"/>
  <c r="F38" i="7"/>
  <c r="E38" i="7"/>
  <c r="E42" i="7" s="1"/>
  <c r="D38" i="7"/>
  <c r="D42" i="7" s="1"/>
  <c r="I36" i="7"/>
  <c r="H36" i="7"/>
  <c r="G36" i="7"/>
  <c r="G42" i="7" s="1"/>
  <c r="F36" i="7"/>
  <c r="F42" i="7" s="1"/>
  <c r="E36" i="7"/>
  <c r="D36" i="7"/>
  <c r="I35" i="7"/>
  <c r="F35" i="7"/>
  <c r="I29" i="7"/>
  <c r="H29" i="7"/>
  <c r="G29" i="7"/>
  <c r="F29" i="7"/>
  <c r="E29" i="7"/>
  <c r="D29" i="7"/>
  <c r="I17" i="7"/>
  <c r="H17" i="7"/>
  <c r="G17" i="7"/>
  <c r="F17" i="7"/>
  <c r="E17" i="7"/>
  <c r="D17" i="7"/>
  <c r="I16" i="7"/>
  <c r="F16" i="7"/>
  <c r="I15" i="7"/>
  <c r="I42" i="7" s="1"/>
  <c r="F15" i="7"/>
  <c r="E57" i="6"/>
  <c r="D57" i="6"/>
  <c r="C57" i="6"/>
  <c r="E56" i="6"/>
  <c r="D56" i="6"/>
  <c r="C56" i="6"/>
  <c r="C54" i="6" s="1"/>
  <c r="C59" i="6" s="1"/>
  <c r="C60" i="6" s="1"/>
  <c r="E55" i="6"/>
  <c r="D55" i="6"/>
  <c r="D54" i="6" s="1"/>
  <c r="C55" i="6"/>
  <c r="E54" i="6"/>
  <c r="E59" i="6" s="1"/>
  <c r="E60" i="6" s="1"/>
  <c r="E53" i="6"/>
  <c r="D53" i="6"/>
  <c r="C53" i="6"/>
  <c r="E47" i="6"/>
  <c r="D47" i="6"/>
  <c r="C47" i="6"/>
  <c r="E46" i="6"/>
  <c r="D46" i="6"/>
  <c r="D44" i="6" s="1"/>
  <c r="D49" i="6" s="1"/>
  <c r="D50" i="6" s="1"/>
  <c r="C46" i="6"/>
  <c r="E45" i="6"/>
  <c r="E44" i="6" s="1"/>
  <c r="D45" i="6"/>
  <c r="C45" i="6"/>
  <c r="C44" i="6" s="1"/>
  <c r="E43" i="6"/>
  <c r="D43" i="6"/>
  <c r="C43" i="6"/>
  <c r="D35" i="6"/>
  <c r="D32" i="6"/>
  <c r="C32" i="6"/>
  <c r="E29" i="6"/>
  <c r="E35" i="6" s="1"/>
  <c r="D29" i="6"/>
  <c r="C29" i="6"/>
  <c r="C35" i="6" s="1"/>
  <c r="E23" i="6"/>
  <c r="D23" i="6"/>
  <c r="C23" i="6"/>
  <c r="D18" i="6"/>
  <c r="D19" i="6" s="1"/>
  <c r="D20" i="6" s="1"/>
  <c r="D26" i="6" s="1"/>
  <c r="E14" i="6"/>
  <c r="D14" i="6"/>
  <c r="C14" i="6"/>
  <c r="E11" i="6"/>
  <c r="D11" i="6"/>
  <c r="C11" i="6"/>
  <c r="E7" i="6"/>
  <c r="E18" i="6" s="1"/>
  <c r="E19" i="6" s="1"/>
  <c r="E20" i="6" s="1"/>
  <c r="E26" i="6" s="1"/>
  <c r="D7" i="6"/>
  <c r="C7" i="6"/>
  <c r="C18" i="6" s="1"/>
  <c r="C19" i="6" s="1"/>
  <c r="C20" i="6" s="1"/>
  <c r="C26" i="6" s="1"/>
  <c r="H7" i="3"/>
  <c r="G7" i="3"/>
  <c r="F7" i="3"/>
  <c r="E7" i="3"/>
  <c r="D7" i="3"/>
  <c r="H13" i="18" l="1"/>
  <c r="E29" i="18"/>
  <c r="E22" i="18" s="1"/>
  <c r="E34" i="18" s="1"/>
  <c r="H15" i="18"/>
  <c r="H19" i="18"/>
  <c r="H17" i="18" s="1"/>
  <c r="H24" i="18"/>
  <c r="H22" i="18" s="1"/>
  <c r="F44" i="17"/>
  <c r="F45" i="17"/>
  <c r="G45" i="17"/>
  <c r="G44" i="17"/>
  <c r="C44" i="17"/>
  <c r="C45" i="17"/>
  <c r="H28" i="17"/>
  <c r="H20" i="17"/>
  <c r="E28" i="17"/>
  <c r="E10" i="17" s="1"/>
  <c r="H13" i="17"/>
  <c r="H11" i="17" s="1"/>
  <c r="H10" i="17" s="1"/>
  <c r="D44" i="17"/>
  <c r="E10" i="16"/>
  <c r="E44" i="16" s="1"/>
  <c r="H20" i="16"/>
  <c r="H22" i="16"/>
  <c r="H30" i="16"/>
  <c r="H28" i="16" s="1"/>
  <c r="H40" i="16"/>
  <c r="H38" i="16" s="1"/>
  <c r="H23" i="15"/>
  <c r="H21" i="15" s="1"/>
  <c r="H37" i="15" s="1"/>
  <c r="H11" i="14"/>
  <c r="E33" i="14"/>
  <c r="H23" i="14"/>
  <c r="H13" i="14"/>
  <c r="H21" i="14"/>
  <c r="H19" i="14" s="1"/>
  <c r="H25" i="14"/>
  <c r="H11" i="13"/>
  <c r="E31" i="13"/>
  <c r="E36" i="13" s="1"/>
  <c r="H22" i="13"/>
  <c r="H21" i="13" s="1"/>
  <c r="H11" i="12"/>
  <c r="H19" i="12"/>
  <c r="H30" i="12"/>
  <c r="H29" i="12" s="1"/>
  <c r="H39" i="12" s="1"/>
  <c r="H11" i="11"/>
  <c r="H23" i="11"/>
  <c r="E34" i="11"/>
  <c r="H19" i="11"/>
  <c r="H28" i="11"/>
  <c r="H11" i="10"/>
  <c r="H21" i="10"/>
  <c r="E39" i="9"/>
  <c r="H11" i="9"/>
  <c r="H19" i="9"/>
  <c r="E29" i="9"/>
  <c r="E10" i="9" s="1"/>
  <c r="D10" i="9"/>
  <c r="E49" i="6"/>
  <c r="E50" i="6" s="1"/>
  <c r="D59" i="6"/>
  <c r="D60" i="6" s="1"/>
  <c r="C49" i="6"/>
  <c r="C50" i="6" s="1"/>
  <c r="I46" i="2"/>
  <c r="H46" i="2"/>
  <c r="J40" i="2"/>
  <c r="I40" i="2"/>
  <c r="H40" i="2"/>
  <c r="G40" i="2"/>
  <c r="F40" i="2"/>
  <c r="E40" i="2"/>
  <c r="D40" i="2"/>
  <c r="J34" i="2"/>
  <c r="I34" i="2"/>
  <c r="H34" i="2"/>
  <c r="G34" i="2"/>
  <c r="F34" i="2"/>
  <c r="E34" i="2"/>
  <c r="D34" i="2"/>
  <c r="G32" i="2"/>
  <c r="J17" i="2"/>
  <c r="I17" i="2"/>
  <c r="H17" i="2"/>
  <c r="D17" i="2"/>
  <c r="J8" i="2"/>
  <c r="J7" i="2" s="1"/>
  <c r="J32" i="2" s="1"/>
  <c r="I8" i="2"/>
  <c r="H8" i="2"/>
  <c r="D8" i="2"/>
  <c r="I7" i="2"/>
  <c r="I32" i="2" s="1"/>
  <c r="H7" i="2"/>
  <c r="H32" i="2" s="1"/>
  <c r="G7" i="2"/>
  <c r="F7" i="2"/>
  <c r="F32" i="2" s="1"/>
  <c r="E7" i="2"/>
  <c r="E32" i="2" s="1"/>
  <c r="D7" i="2"/>
  <c r="D32" i="2" s="1"/>
  <c r="H10" i="18" l="1"/>
  <c r="H34" i="18" s="1"/>
  <c r="H45" i="17"/>
  <c r="H44" i="17"/>
  <c r="E44" i="17"/>
  <c r="E45" i="17"/>
  <c r="H10" i="16"/>
  <c r="H44" i="16" s="1"/>
  <c r="H33" i="14"/>
  <c r="H36" i="13"/>
  <c r="H10" i="12"/>
  <c r="H34" i="11"/>
  <c r="H36" i="10"/>
  <c r="H39" i="9"/>
  <c r="H10" i="9"/>
  <c r="D16" i="1"/>
  <c r="E48" i="1"/>
  <c r="D24" i="1"/>
  <c r="I64" i="1" l="1"/>
  <c r="I38" i="1"/>
  <c r="J45" i="1"/>
  <c r="I45" i="1"/>
  <c r="J49" i="1"/>
  <c r="I49" i="1"/>
  <c r="J38" i="1"/>
  <c r="I34" i="1"/>
  <c r="J34" i="1"/>
  <c r="J30" i="1"/>
  <c r="I30" i="1"/>
  <c r="J26" i="1"/>
  <c r="I26" i="1"/>
  <c r="I16" i="1"/>
  <c r="D67" i="1"/>
  <c r="D38" i="1"/>
  <c r="E45" i="1"/>
  <c r="D48" i="1"/>
  <c r="D45" i="1"/>
  <c r="E38" i="1"/>
  <c r="E32" i="1"/>
  <c r="D32" i="1"/>
  <c r="E24" i="1"/>
  <c r="E16" i="1"/>
  <c r="J16" i="1"/>
  <c r="J84" i="1"/>
  <c r="I84" i="1"/>
  <c r="J76" i="1"/>
  <c r="I76" i="1"/>
  <c r="J70" i="1"/>
  <c r="I70" i="1"/>
  <c r="E67" i="1"/>
  <c r="J64" i="1"/>
  <c r="J54" i="1" l="1"/>
  <c r="J66" i="1" s="1"/>
  <c r="I54" i="1"/>
  <c r="I66" i="1" s="1"/>
  <c r="D54" i="1"/>
  <c r="D69" i="1" s="1"/>
  <c r="E54" i="1"/>
  <c r="E69" i="1" s="1"/>
  <c r="I89" i="1"/>
  <c r="J89" i="1"/>
  <c r="I91" i="1" l="1"/>
  <c r="J91" i="1"/>
</calcChain>
</file>

<file path=xl/sharedStrings.xml><?xml version="1.0" encoding="utf-8"?>
<sst xmlns="http://schemas.openxmlformats.org/spreadsheetml/2006/main" count="859" uniqueCount="476">
  <si>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</si>
  <si>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</si>
  <si>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</si>
  <si>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</si>
  <si>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</si>
  <si>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</si>
  <si>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</si>
  <si>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</si>
  <si>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</si>
  <si>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</si>
  <si>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</si>
  <si>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</si>
  <si>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</si>
  <si>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</si>
  <si>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</si>
  <si>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</si>
  <si>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</si>
  <si>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</si>
  <si>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</si>
  <si>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</si>
  <si>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</si>
  <si>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</si>
  <si>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</si>
  <si>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</si>
  <si>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</si>
  <si>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</si>
  <si>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</si>
  <si>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</si>
  <si>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</si>
  <si>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</si>
  <si>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</si>
  <si>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</si>
  <si>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</si>
  <si>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</si>
  <si>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</si>
  <si>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</si>
  <si>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</si>
  <si>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</si>
  <si>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</si>
  <si>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</si>
  <si>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</si>
  <si>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</si>
  <si>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</si>
  <si>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</si>
  <si>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</si>
  <si>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</si>
  <si>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</si>
  <si>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</si>
  <si>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</si>
  <si>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</si>
  <si>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</si>
  <si>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</si>
  <si>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</si>
  <si>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</si>
  <si>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</si>
  <si>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</si>
  <si>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</si>
  <si>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</si>
  <si>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</si>
  <si>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</si>
  <si>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</si>
  <si>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</si>
  <si>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</si>
  <si>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</si>
  <si>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</si>
  <si>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</si>
  <si>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</si>
  <si>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</si>
  <si>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</si>
  <si>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</si>
  <si>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</si>
  <si>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</si>
  <si>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</si>
  <si>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</si>
  <si>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</si>
  <si>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</si>
  <si>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</si>
  <si>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</si>
  <si>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</si>
  <si>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</si>
  <si>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</si>
  <si>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</si>
  <si>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</si>
  <si>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</si>
  <si>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</si>
  <si>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</si>
  <si>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</si>
  <si>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</si>
  <si>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</si>
  <si>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</si>
  <si>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</si>
  <si>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</si>
  <si>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</si>
  <si>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</si>
  <si>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</si>
  <si>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</si>
  <si>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</si>
  <si>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</si>
  <si>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</si>
  <si>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</si>
  <si>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</si>
  <si>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</si>
  <si>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</si>
  <si>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</si>
  <si>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</si>
  <si>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</si>
  <si>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</si>
  <si>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</si>
  <si>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</si>
  <si>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</si>
  <si>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</si>
  <si>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</si>
  <si>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</si>
  <si>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</si>
  <si>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</si>
  <si>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</si>
  <si>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</si>
  <si>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</si>
  <si>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</si>
  <si>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</si>
  <si>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</si>
  <si>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</si>
  <si>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</si>
  <si>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</si>
  <si>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</si>
  <si>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</si>
  <si>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</si>
  <si>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</si>
  <si>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</si>
  <si>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</si>
  <si>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</si>
  <si>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</si>
  <si>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</si>
  <si>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</si>
  <si>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III.A</t>
  </si>
  <si>
    <t>IIIB.</t>
  </si>
  <si>
    <t>IIIC.</t>
  </si>
  <si>
    <t>III</t>
  </si>
  <si>
    <t>IV.</t>
  </si>
  <si>
    <t>Estado de Situación Financiera Detallado - LDF</t>
  </si>
  <si>
    <t>b2) Documentos con Contratistas por Obras Públicas por Pagar a CP</t>
  </si>
  <si>
    <t>Avance de Gestión Financiera 2021</t>
  </si>
  <si>
    <t>Instituto de Cultura Física y Deporte del Estado de Zacatecas</t>
  </si>
  <si>
    <t xml:space="preserve"> Al 30 de Junio de 2021  y  al 31 de Diciembre de 2020</t>
  </si>
  <si>
    <t>Informe Analítico de la Deuda y Otros Pasivos - LDF</t>
  </si>
  <si>
    <t xml:space="preserve"> Del 1 de Enero al 30 de Junio de 2021</t>
  </si>
  <si>
    <t>Denominación de las Deuda Pública y Otros Pasivos</t>
  </si>
  <si>
    <t>Saldo al 31 de diciembre de 2019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</si>
  <si>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</si>
  <si>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</si>
  <si>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</si>
  <si>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</si>
  <si>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</si>
  <si>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</si>
  <si>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Pública (1=A+B)</t>
  </si>
  <si>
    <t xml:space="preserve">A. Corto Plazo               </t>
  </si>
  <si>
    <t>Instituciones de Crédito</t>
  </si>
  <si>
    <t>Títulos y Valores</t>
  </si>
  <si>
    <t>Arrendamientos Financieros</t>
  </si>
  <si>
    <t xml:space="preserve">B. Largo Plazo           </t>
  </si>
  <si>
    <t>0</t>
  </si>
  <si>
    <t>2. Otros Pasivos</t>
  </si>
  <si>
    <t xml:space="preserve">3. Total de la Deuda Pública y Otros Pasivos </t>
  </si>
  <si>
    <r>
      <t xml:space="preserve">4. Deuda Contingente </t>
    </r>
    <r>
      <rPr>
        <b/>
        <vertAlign val="superscript"/>
        <sz val="9"/>
        <rFont val="Gotham Book"/>
      </rPr>
      <t>1</t>
    </r>
    <r>
      <rPr>
        <b/>
        <sz val="9"/>
        <rFont val="Gotham Book"/>
      </rPr>
      <t xml:space="preserve"> (Informativo) </t>
    </r>
  </si>
  <si>
    <t>A. Deuda Contingente 1</t>
  </si>
  <si>
    <t>B. Deuda Contingente 2</t>
  </si>
  <si>
    <t>C. Deuda Contingente XX</t>
  </si>
  <si>
    <r>
      <t xml:space="preserve">5. Valor de Instrumentos Bono Cupón Ceno </t>
    </r>
    <r>
      <rPr>
        <b/>
        <vertAlign val="superscript"/>
        <sz val="9"/>
        <rFont val="Gotham Book"/>
      </rPr>
      <t>2</t>
    </r>
    <r>
      <rPr>
        <b/>
        <sz val="9"/>
        <rFont val="Gotham Book"/>
      </rPr>
      <t xml:space="preserve"> (Informativo) </t>
    </r>
  </si>
  <si>
    <t>A. Instrumento Bono Cupón 1</t>
  </si>
  <si>
    <t>B. Instrumento Bono Cupón 2</t>
  </si>
  <si>
    <t>C. Instrumento Bono Cupón Cero XX</t>
  </si>
  <si>
    <t xml:space="preserve"> TOTAL DEUDA Y OTROS PASIVOS</t>
  </si>
  <si>
    <t>Obligaciones a Corto Plazo - LDF</t>
  </si>
  <si>
    <t>Del 1 de Enero al 30 de Junio de 2021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</si>
  <si>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</si>
  <si>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</si>
  <si>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</si>
  <si>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</si>
  <si>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</si>
  <si>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6. Obligaciones a Corto Plazo (Informativo)</t>
  </si>
  <si>
    <t xml:space="preserve">A. Crédito 1               </t>
  </si>
  <si>
    <t xml:space="preserve">B. Crédito 2           </t>
  </si>
  <si>
    <t xml:space="preserve">C. Crédito XX           </t>
  </si>
  <si>
    <t>Informe Analítico de Obligaciones Diferentes de Financiamientos - LDF</t>
  </si>
  <si>
    <t>Denominación de las Obligaciones Deferentes de Financiamientos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</si>
  <si>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</si>
  <si>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</si>
  <si>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</si>
  <si>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</si>
  <si>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</si>
  <si>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</si>
  <si>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</si>
  <si>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diciembre de 2019</t>
  </si>
  <si>
    <t>Monto pagado de la Inversión Actualizado al 31 de diciembre de 2020</t>
  </si>
  <si>
    <t>Saldo pendiente por pagar de la Inversión al 31 de diciembre de 2020</t>
  </si>
  <si>
    <t xml:space="preserve">A. Asociaciones Público Privadas               </t>
  </si>
  <si>
    <t xml:space="preserve"> </t>
  </si>
  <si>
    <t xml:space="preserve">a) APP 1 </t>
  </si>
  <si>
    <t>b) APP 2</t>
  </si>
  <si>
    <t>c) APP 3</t>
  </si>
  <si>
    <t>d) APP XX</t>
  </si>
  <si>
    <t xml:space="preserve">B. Otros Instrumentos   </t>
  </si>
  <si>
    <t xml:space="preserve">a) Otro Instrumento 1 </t>
  </si>
  <si>
    <t>b) Otro Instrumento 2</t>
  </si>
  <si>
    <t>c) Otro Instrumento 3</t>
  </si>
  <si>
    <t>d) Otro Instrumento XX</t>
  </si>
  <si>
    <t>C.  Total de Obligaciones Diferentes de Financiemiento</t>
  </si>
  <si>
    <t>Balance Presupuestario - LDF</t>
  </si>
  <si>
    <t xml:space="preserve">Concepto </t>
  </si>
  <si>
    <r>
      <t>Estimado</t>
    </r>
    <r>
      <rPr>
        <b/>
        <sz val="10"/>
        <color indexed="9"/>
        <rFont val="Gotham Book"/>
      </rPr>
      <t>/</t>
    </r>
    <r>
      <rPr>
        <b/>
        <sz val="8"/>
        <color indexed="9"/>
        <rFont val="Gotham Book"/>
      </rPr>
      <t>Aprobado (d)</t>
    </r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</si>
  <si>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</si>
  <si>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</si>
  <si>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</si>
  <si>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</si>
  <si>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</si>
  <si>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</si>
  <si>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r>
      <t>B. Egresos Presupuestarios</t>
    </r>
    <r>
      <rPr>
        <b/>
        <vertAlign val="superscript"/>
        <sz val="8"/>
        <color indexed="8"/>
        <rFont val="Gotham Book"/>
      </rPr>
      <t xml:space="preserve">1  </t>
    </r>
    <r>
      <rPr>
        <b/>
        <sz val="8"/>
        <color indexed="8"/>
        <rFont val="Gotham Book"/>
      </rPr>
      <t>(B = B1+B2)</t>
    </r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</si>
  <si>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</si>
  <si>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</si>
  <si>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</si>
  <si>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</si>
  <si>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</si>
  <si>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</si>
  <si>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</si>
  <si>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</si>
  <si>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</si>
  <si>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</si>
  <si>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</si>
  <si>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</si>
  <si>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</si>
  <si>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</si>
  <si>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(IV= III + E)</t>
  </si>
  <si>
    <t>Estimado/ Aprobado (d)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</si>
  <si>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</si>
  <si>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</si>
  <si>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</si>
  <si>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</si>
  <si>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</si>
  <si>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</si>
  <si>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</si>
  <si>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 xml:space="preserve">   A3. Financiamiento Neto con Fuente de Pago de Ingresos de Libre Disposición (A3. 1 = F1 - G1)</t>
  </si>
  <si>
    <t>B1. Gasto No Etiquetado (sin incluir Amortización de la Deuda Pública)</t>
  </si>
  <si>
    <t>C1. Remanentes de lngresos de Libre Disposición aplicados en el periodo</t>
  </si>
  <si>
    <t xml:space="preserve">  V. Balance Presupuestario de Recursos Disponibles (V= A1 + A3.1  - B1 + C1)</t>
  </si>
  <si>
    <t xml:space="preserve">  VI. Balance Presupuestario de Recursos Disponibles sin Financiamiento Neto (VI = V - A3.1)</t>
  </si>
  <si>
    <t xml:space="preserve">    A2. Transferencias Federales Etiquetadas</t>
  </si>
  <si>
    <t xml:space="preserve">   A3.2 Financiamiento Neto con Fuente de Pago de Transferencias Federales Etiquetadas (A3. 2 = F2 - G2)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</si>
  <si>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</si>
  <si>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</si>
  <si>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</si>
  <si>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t xml:space="preserve">  VII. Balance Presupuestario de Recursos Etiquetados (VII = A2 + A3.2  - B2 + C2)</t>
  </si>
  <si>
    <t xml:space="preserve">  VIII. Balance Presupuestario de Recursos Etiquetados sin Financiamiento Neto (VIII = VII - A3.2)</t>
  </si>
  <si>
    <t xml:space="preserve">Estado Analítico de Ingresos Detallado </t>
  </si>
  <si>
    <t>Ingreso</t>
  </si>
  <si>
    <t xml:space="preserve">Diferencia </t>
  </si>
  <si>
    <t>Estimado (d)</t>
  </si>
  <si>
    <t>Ampliaciones y Reducciones</t>
  </si>
  <si>
    <t>Modificado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</si>
  <si>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</si>
  <si>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</si>
  <si>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</si>
  <si>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</si>
  <si>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</si>
  <si>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</si>
  <si>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</si>
  <si>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Ingresos de Libre Disposición </t>
  </si>
  <si>
    <t xml:space="preserve">  A. Impuestos</t>
  </si>
  <si>
    <t xml:space="preserve">  B. Cuotas y Aportaciones de Seguridad Social</t>
  </si>
  <si>
    <t xml:space="preserve">  C. Contribuciones de Mejoras</t>
  </si>
  <si>
    <t xml:space="preserve">  D. Derechos</t>
  </si>
  <si>
    <t xml:space="preserve">  E. Productos</t>
  </si>
  <si>
    <t xml:space="preserve">  F. Aprovechamientos</t>
  </si>
  <si>
    <t xml:space="preserve">  G. Ingresos por Ventas de Bienes y Prestación de Servicios</t>
  </si>
  <si>
    <t xml:space="preserve">  H. Participaciones y Aportaciones</t>
  </si>
  <si>
    <t xml:space="preserve">h1) Fondo General de Participaciones </t>
  </si>
  <si>
    <t xml:space="preserve">h2) Fondo de Fomento Municipal </t>
  </si>
  <si>
    <t>h3) Fondo de Fiscalización y Recaudación</t>
  </si>
  <si>
    <t xml:space="preserve">h4) Fondo de Compensación </t>
  </si>
  <si>
    <t>h5) Fondo de Extracción de Hidrocarburos</t>
  </si>
  <si>
    <t>h6) Impuesto Especial Sobre Producción y Servicios</t>
  </si>
  <si>
    <t>h7) 0.136% de la Recaudación Federal Participables</t>
  </si>
  <si>
    <t xml:space="preserve">h8) 3.17% Sobre Extracción de Petróleo </t>
  </si>
  <si>
    <t xml:space="preserve">h9) Gasolinas y Diésel </t>
  </si>
  <si>
    <t xml:space="preserve">h10) Fondo de Impuesto Sobre la Renta </t>
  </si>
  <si>
    <t xml:space="preserve">h11) Fondo de Estabilización de los Ingresos de las Entidades Federativas </t>
  </si>
  <si>
    <t xml:space="preserve">  I.- Incentivos Derivados de Colaboración Fiscal </t>
  </si>
  <si>
    <t xml:space="preserve">       i1) Tenencia o Uso de Vehículos</t>
  </si>
  <si>
    <t xml:space="preserve">       i2) Fondo de Compensación ISAN</t>
  </si>
  <si>
    <t xml:space="preserve">       i3) Impuesto Sobre Automóviles Nuevos</t>
  </si>
  <si>
    <t xml:space="preserve">       i4) Fondo de Compensación de Repecos-Intermedios</t>
  </si>
  <si>
    <t xml:space="preserve">       i5) Otros Incentivos Económicos</t>
  </si>
  <si>
    <t xml:space="preserve">  J. Transferencias </t>
  </si>
  <si>
    <t xml:space="preserve">  K. Convenios</t>
  </si>
  <si>
    <t xml:space="preserve">k1) Otros Convenios y Subsidios </t>
  </si>
  <si>
    <t xml:space="preserve">  L. Otros Ingresos de Libre Disposición </t>
  </si>
  <si>
    <t xml:space="preserve">       l1) Participaciones en Ingresos Locales </t>
  </si>
  <si>
    <t xml:space="preserve">       l2) Otros Ingresos de Libre Disposición </t>
  </si>
  <si>
    <t xml:space="preserve">l. Total de Ingresos de Libre Disposición </t>
  </si>
  <si>
    <t xml:space="preserve">Ingresos Excedentes de Ingresos de Libre Disposición </t>
  </si>
  <si>
    <t xml:space="preserve">    </t>
  </si>
  <si>
    <t xml:space="preserve">Transferencias Federales Etiquetadas </t>
  </si>
  <si>
    <t xml:space="preserve">  A. Aportaciones</t>
  </si>
  <si>
    <t xml:space="preserve">          a1) Fondo de Aportaciones para la Nómina Educativa y Gasto Operativo</t>
  </si>
  <si>
    <t xml:space="preserve">          a2) Fondo de Aportaciones para los Servicios de Salud </t>
  </si>
  <si>
    <t xml:space="preserve">          a3) Fondo de Aportaciones para la Infraestructura Social</t>
  </si>
  <si>
    <t xml:space="preserve">          a4) Fondo de Aport. p/Fortalecimiento de los Municipios y las Demarcaciones Territoriales del DF 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</si>
  <si>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</si>
  <si>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</si>
  <si>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p/Seguridad Pública de los Estados y del DF</t>
  </si>
  <si>
    <t xml:space="preserve">          a8) Fondo de Aportaciones P/Fortalecimiento de las Entidades Federativas</t>
  </si>
  <si>
    <t xml:space="preserve">  B. Convenios</t>
  </si>
  <si>
    <t>b1) Convenios de Protección Social en Salud</t>
  </si>
  <si>
    <t xml:space="preserve">b2) Convenios de Descentralización  </t>
  </si>
  <si>
    <t xml:space="preserve">b3) Convenios de Reasignación  </t>
  </si>
  <si>
    <t xml:space="preserve">b4) Otros Convenios y Subsidios  </t>
  </si>
  <si>
    <t xml:space="preserve">  C. Fondos Distintos de Aportaciones </t>
  </si>
  <si>
    <t>c1) Fondo para Entidades Federativas y Municipios: Productos de Hidrocarburos</t>
  </si>
  <si>
    <t xml:space="preserve">c2) Fondo Minero </t>
  </si>
  <si>
    <t xml:space="preserve">  D. Transferencias, Subsidios y Subvenciones, Pensiones y Jubilaciones</t>
  </si>
  <si>
    <t xml:space="preserve">  E. Otras Transferencias Federales Etiquetadas</t>
  </si>
  <si>
    <t>ll. Total de Transferencias Federales Etiquetadas</t>
  </si>
  <si>
    <t xml:space="preserve">III. Ingresos Derivados de Financiamientos  </t>
  </si>
  <si>
    <t xml:space="preserve">  A. Ingresos Derivados de Financiamientos </t>
  </si>
  <si>
    <t>IV. Total de Ingresos</t>
  </si>
  <si>
    <t xml:space="preserve">  Datos Informativos:</t>
  </si>
  <si>
    <t xml:space="preserve">  1. Ingresos Derivados de Financiamientos con Fuente de Pago de Ingresos de Libre Disposición</t>
  </si>
  <si>
    <t xml:space="preserve">  2. Ingresos Derivados de Financiamientos con Fuente de Pago de Transferencias Federales Etiquetadas</t>
  </si>
  <si>
    <t xml:space="preserve">  3. Ingresos Derivados de Financiamientos (3=1+2)</t>
  </si>
  <si>
    <t xml:space="preserve">Estado Analítico del Ejercicio del Presupuesto de Egresos Detallado- LDF </t>
  </si>
  <si>
    <t xml:space="preserve">Clasificación por Objeto del Gasto </t>
  </si>
  <si>
    <t>(PESOS)</t>
  </si>
  <si>
    <t>Egresos</t>
  </si>
  <si>
    <t>Subejercicio</t>
  </si>
  <si>
    <t>Ampliaciones/ (Reducciones)</t>
  </si>
  <si>
    <t>3 = (1 + 2 )</t>
  </si>
  <si>
    <t>6 = ( 3 - 4 )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</si>
  <si>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</si>
  <si>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</si>
  <si>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</si>
  <si>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</si>
  <si>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</si>
  <si>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</si>
  <si>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</si>
  <si>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</si>
  <si>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</si>
  <si>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</si>
  <si>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</si>
  <si>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</si>
  <si>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</si>
  <si>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</si>
  <si>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</si>
  <si>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</si>
  <si>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</si>
  <si>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</si>
  <si>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</si>
  <si>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</si>
  <si>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</si>
  <si>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</si>
  <si>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</si>
  <si>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</si>
  <si>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</si>
  <si>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</si>
  <si>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</si>
  <si>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</si>
  <si>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</si>
  <si>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Total de Clasificación Por Objeto del Gasto hoja 1 de 6</t>
  </si>
  <si>
    <t>D. Transferencias, Asignaciones, Subsidios y Otras Ayudas</t>
  </si>
  <si>
    <t>d1) Transferencia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</si>
  <si>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</si>
  <si>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</si>
  <si>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</si>
  <si>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</si>
  <si>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</si>
  <si>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</si>
  <si>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</si>
  <si>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</si>
  <si>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</si>
  <si>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</si>
  <si>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</si>
  <si>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</si>
  <si>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</si>
  <si>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</si>
  <si>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</si>
  <si>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</si>
  <si>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</si>
  <si>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Bienes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</si>
  <si>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</si>
  <si>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</si>
  <si>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</si>
  <si>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</si>
  <si>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>Total de Clasificación Por Objeto del Gasto hoja 2 de 6</t>
  </si>
  <si>
    <t>G. Inversiones Financieras y Otras Provisiones</t>
  </si>
  <si>
    <t>g1) Inversiones Para el Fomento de Actividades Productivas</t>
  </si>
  <si>
    <t>g2) Acciones y Participaciones de Capital</t>
  </si>
  <si>
    <t>g3) Compra de Títulos y Valores</t>
  </si>
  <si>
    <t xml:space="preserve">g4) Concesión de Préstamos </t>
  </si>
  <si>
    <t>g5) Inversiones de Fideicomisos, Mandatos y Otros Análogos              Fideicomisos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</si>
  <si>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</si>
  <si>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</si>
  <si>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</si>
  <si>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</si>
  <si>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</si>
  <si>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</si>
  <si>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>I. Deuda Pública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</si>
  <si>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</si>
  <si>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</si>
  <si>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</si>
  <si>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</si>
  <si>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</si>
  <si>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</si>
  <si>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</si>
  <si>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Total de Clasificación Por Objeto del Gasto hoja 3 de 6</t>
  </si>
  <si>
    <t>Estado Analítico del Ejercicio del Presupuesto de Egresos Detallado- LDF</t>
  </si>
  <si>
    <t>II. Gasto Etiquetado</t>
  </si>
  <si>
    <t>Total de Clasificación Por Objeto del Gasto hoja 4 de 6</t>
  </si>
  <si>
    <t>Total de Clasificación Por Objeto del Gasto hoja 5 de 6</t>
  </si>
  <si>
    <t>Total de Clasificación Por Objeto del Gasto hoja 6 de 6</t>
  </si>
  <si>
    <t xml:space="preserve">Total de Clasificación Por Objeto del Gasto 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</si>
  <si>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</si>
  <si>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</si>
  <si>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</si>
  <si>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</si>
  <si>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</si>
  <si>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</si>
  <si>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</si>
  <si>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</si>
  <si>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69</t>
  </si>
  <si>
    <t>III. Total de Egresos</t>
  </si>
  <si>
    <t xml:space="preserve">Clasificación Funcional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</si>
  <si>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</si>
  <si>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</si>
  <si>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</si>
  <si>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</si>
  <si>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</si>
  <si>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</si>
  <si>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</si>
  <si>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</si>
  <si>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</si>
  <si>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</si>
  <si>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</si>
  <si>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</si>
  <si>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</si>
  <si>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</si>
  <si>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</si>
  <si>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</si>
  <si>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</si>
  <si>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</si>
  <si>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</si>
  <si>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</si>
  <si>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</si>
  <si>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</si>
  <si>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</si>
  <si>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</si>
  <si>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</si>
  <si>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</si>
  <si>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</si>
  <si>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</si>
  <si>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</si>
  <si>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</si>
  <si>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</si>
  <si>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</si>
  <si>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Total Clasificación Funcional Hoja 1 de 2</t>
  </si>
  <si>
    <t>Total Clasificación Funcional Hoja 2 de 2</t>
  </si>
  <si>
    <t>Total Clasificación Funcional</t>
  </si>
  <si>
    <t>Clasificación de Servicios Personales por Categoría</t>
  </si>
  <si>
    <t>A. Personal Administrativo y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</si>
  <si>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</si>
  <si>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</si>
  <si>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</si>
  <si>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</si>
  <si>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</si>
  <si>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</si>
  <si>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e1) Nombre del Programa o Ley 1</t>
  </si>
  <si>
    <t>e2) Nombre de Programa o Ley 2</t>
  </si>
  <si>
    <t>F. Sentencias laborales definitivas</t>
  </si>
  <si>
    <t>III. Total del Gasto en Servicios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</si>
</sst>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,###\)"/>
    <numFmt numFmtId="168" formatCode="_(* #,##0_);_(* \(#,##0\);_(* &quot;-&quot;??_);_(@_)"/>
    <numFmt numFmtId="169" formatCode="#,##0;#,###,\(###\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11"/>
      <color theme="1"/>
      <name val="Soberana Sans Light"/>
    </font>
    <font>
      <b/>
      <sz val="14"/>
      <name val="Gotham Book"/>
    </font>
    <font>
      <b/>
      <u/>
      <sz val="14"/>
      <name val="Gotham Book"/>
    </font>
    <font>
      <b/>
      <sz val="9"/>
      <name val="Gotham Book"/>
    </font>
    <font>
      <b/>
      <sz val="7"/>
      <name val="Gotham Book"/>
    </font>
    <font>
      <sz val="9"/>
      <color theme="1"/>
      <name val="Gotham Book"/>
    </font>
    <font>
      <sz val="9"/>
      <color theme="0"/>
      <name val="Gotham Book"/>
    </font>
    <font>
      <b/>
      <sz val="12"/>
      <color theme="0"/>
      <name val="Gotham Book"/>
    </font>
    <font>
      <b/>
      <sz val="11"/>
      <name val="Gotham Book"/>
    </font>
    <font>
      <sz val="11"/>
      <name val="Gotham Book"/>
    </font>
    <font>
      <sz val="11"/>
      <color theme="1"/>
      <name val="Gotham Book"/>
    </font>
    <font>
      <b/>
      <i/>
      <sz val="11"/>
      <name val="Gotham Book"/>
    </font>
    <font>
      <b/>
      <sz val="11"/>
      <color theme="1"/>
      <name val="Gotham Book"/>
    </font>
    <font>
      <sz val="10"/>
      <name val="Gotham Book"/>
    </font>
    <font>
      <b/>
      <sz val="9"/>
      <color theme="1"/>
      <name val="Gotham Book"/>
    </font>
    <font>
      <sz val="11"/>
      <color theme="0"/>
      <name val="Gotham Book"/>
    </font>
    <font>
      <i/>
      <sz val="11"/>
      <name val="Gotham Book"/>
    </font>
    <font>
      <b/>
      <sz val="11"/>
      <color theme="1"/>
      <name val="Calibri"/>
      <family val="2"/>
      <scheme val="minor"/>
    </font>
    <font>
      <b/>
      <sz val="12"/>
      <name val="Gotham Book"/>
    </font>
    <font>
      <b/>
      <sz val="14"/>
      <name val="Arial"/>
      <family val="2"/>
    </font>
    <font>
      <b/>
      <u/>
      <sz val="14"/>
      <name val="Arial"/>
      <family val="2"/>
    </font>
    <font>
      <b/>
      <sz val="9"/>
      <color theme="0"/>
      <name val="Gotham Book"/>
    </font>
    <font>
      <b/>
      <sz val="10"/>
      <name val="Gotham Book"/>
    </font>
    <font>
      <sz val="9"/>
      <name val="Gotham Book"/>
    </font>
    <font>
      <b/>
      <i/>
      <sz val="9"/>
      <color theme="1"/>
      <name val="Gotham Book"/>
    </font>
    <font>
      <b/>
      <i/>
      <sz val="9"/>
      <name val="Gotham Book"/>
    </font>
    <font>
      <b/>
      <i/>
      <sz val="10"/>
      <name val="Gotham Book"/>
    </font>
    <font>
      <b/>
      <sz val="9"/>
      <color theme="0" tint="-0.499984740745262"/>
      <name val="Gotham Book"/>
    </font>
    <font>
      <b/>
      <vertAlign val="superscript"/>
      <sz val="9"/>
      <name val="Gotham Book"/>
    </font>
    <font>
      <b/>
      <i/>
      <sz val="9"/>
      <color theme="0"/>
      <name val="Gotham Book"/>
    </font>
    <font>
      <b/>
      <i/>
      <sz val="11"/>
      <color theme="0"/>
      <name val="Gotham Book"/>
    </font>
    <font>
      <b/>
      <sz val="8"/>
      <name val="Gotham Book"/>
    </font>
    <font>
      <sz val="8"/>
      <color theme="1"/>
      <name val="Gotham Book"/>
    </font>
    <font>
      <b/>
      <sz val="8"/>
      <color theme="0"/>
      <name val="Gotham Book"/>
    </font>
    <font>
      <b/>
      <sz val="10"/>
      <color indexed="9"/>
      <name val="Gotham Book"/>
    </font>
    <font>
      <b/>
      <sz val="8"/>
      <color indexed="9"/>
      <name val="Gotham Book"/>
    </font>
    <font>
      <b/>
      <sz val="8"/>
      <color theme="1"/>
      <name val="Gotham Book"/>
    </font>
    <font>
      <b/>
      <vertAlign val="superscript"/>
      <sz val="8"/>
      <color indexed="8"/>
      <name val="Gotham Book"/>
    </font>
    <font>
      <b/>
      <sz val="8"/>
      <color indexed="8"/>
      <name val="Gotham Book"/>
    </font>
    <font>
      <sz val="8"/>
      <color theme="1"/>
      <name val="Arial"/>
      <family val="2"/>
    </font>
    <font>
      <sz val="8"/>
      <color indexed="8"/>
      <name val="Gotham Book"/>
    </font>
    <font>
      <sz val="8"/>
      <name val="Arial"/>
      <family val="2"/>
    </font>
    <font>
      <b/>
      <sz val="8"/>
      <color rgb="FF000000"/>
      <name val="Gotham Book"/>
    </font>
    <font>
      <sz val="8"/>
      <color rgb="FF000000"/>
      <name val="Gotham Book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b/>
      <u/>
      <sz val="8"/>
      <name val="Gotham Book"/>
    </font>
    <font>
      <i/>
      <sz val="8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 style="medium">
        <color rgb="FF80000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1" tint="0.499984740745262"/>
      </left>
      <right/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/>
      </top>
      <bottom/>
      <diagonal/>
    </border>
    <border>
      <left/>
      <right style="medium">
        <color theme="1" tint="0.499984740745262"/>
      </right>
      <top style="medium">
        <color theme="0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0"/>
      </left>
      <right style="medium">
        <color rgb="FF336600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rgb="FF336600"/>
      </left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medium">
        <color theme="0"/>
      </left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medium">
        <color theme="0"/>
      </left>
      <right style="medium">
        <color rgb="FF336600"/>
      </right>
      <top style="medium">
        <color rgb="FF336600"/>
      </top>
      <bottom style="medium">
        <color rgb="FF336600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rgb="FF336600"/>
      </top>
      <bottom style="thin">
        <color theme="1" tint="0.34998626667073579"/>
      </bottom>
      <diagonal/>
    </border>
    <border>
      <left style="medium">
        <color rgb="FF336600"/>
      </left>
      <right/>
      <top style="medium">
        <color rgb="FF336600"/>
      </top>
      <bottom style="medium">
        <color rgb="FF336600"/>
      </bottom>
      <diagonal/>
    </border>
    <border>
      <left/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/>
      <right style="medium">
        <color theme="0"/>
      </right>
      <top/>
      <bottom style="medium">
        <color rgb="FF336600"/>
      </bottom>
      <diagonal/>
    </border>
    <border>
      <left style="medium">
        <color theme="0"/>
      </left>
      <right style="medium">
        <color theme="0"/>
      </right>
      <top/>
      <bottom style="medium">
        <color rgb="FF336600"/>
      </bottom>
      <diagonal/>
    </border>
    <border>
      <left style="medium">
        <color theme="0"/>
      </left>
      <right style="medium">
        <color rgb="FF336600"/>
      </right>
      <top/>
      <bottom style="medium">
        <color rgb="FF3366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</cellStyleXfs>
  <cellXfs count="447">
    <xf numFmtId="0" fontId="0" fillId="0" borderId="0" xfId="0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/>
    <xf numFmtId="0" fontId="7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43" fontId="8" fillId="2" borderId="0" xfId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9" fillId="0" borderId="0" xfId="0" applyFont="1"/>
    <xf numFmtId="0" fontId="6" fillId="2" borderId="0" xfId="0" applyFont="1" applyFill="1" applyBorder="1" applyAlignment="1">
      <alignment horizontal="left" vertical="top"/>
    </xf>
    <xf numFmtId="0" fontId="12" fillId="2" borderId="0" xfId="3" applyNumberFormat="1" applyFont="1" applyFill="1" applyBorder="1" applyAlignment="1">
      <alignment vertical="center"/>
    </xf>
    <xf numFmtId="0" fontId="13" fillId="2" borderId="0" xfId="3" applyNumberFormat="1" applyFont="1" applyFill="1" applyBorder="1" applyAlignment="1">
      <alignment horizontal="right" vertical="top"/>
    </xf>
    <xf numFmtId="0" fontId="14" fillId="2" borderId="0" xfId="0" applyFont="1" applyFill="1" applyBorder="1"/>
    <xf numFmtId="0" fontId="14" fillId="2" borderId="0" xfId="0" applyFont="1" applyFill="1"/>
    <xf numFmtId="165" fontId="16" fillId="3" borderId="11" xfId="1" applyNumberFormat="1" applyFont="1" applyFill="1" applyBorder="1" applyAlignment="1">
      <alignment horizontal="center"/>
    </xf>
    <xf numFmtId="0" fontId="12" fillId="2" borderId="13" xfId="3" applyNumberFormat="1" applyFont="1" applyFill="1" applyBorder="1" applyAlignment="1">
      <alignment vertical="center"/>
    </xf>
    <xf numFmtId="0" fontId="12" fillId="2" borderId="2" xfId="3" applyNumberFormat="1" applyFont="1" applyFill="1" applyBorder="1" applyAlignment="1">
      <alignment vertical="center"/>
    </xf>
    <xf numFmtId="0" fontId="13" fillId="2" borderId="2" xfId="3" applyNumberFormat="1" applyFont="1" applyFill="1" applyBorder="1" applyAlignment="1">
      <alignment horizontal="right" vertical="top"/>
    </xf>
    <xf numFmtId="0" fontId="14" fillId="2" borderId="14" xfId="0" applyFont="1" applyFill="1" applyBorder="1"/>
    <xf numFmtId="0" fontId="14" fillId="2" borderId="15" xfId="0" applyFont="1" applyFill="1" applyBorder="1" applyAlignment="1">
      <alignment vertical="top"/>
    </xf>
    <xf numFmtId="166" fontId="18" fillId="2" borderId="0" xfId="1" applyNumberFormat="1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horizontal="right" vertical="top"/>
    </xf>
    <xf numFmtId="0" fontId="17" fillId="2" borderId="0" xfId="0" applyFont="1" applyFill="1" applyBorder="1" applyAlignment="1">
      <alignment vertical="top"/>
    </xf>
    <xf numFmtId="0" fontId="19" fillId="2" borderId="16" xfId="0" applyFont="1" applyFill="1" applyBorder="1"/>
    <xf numFmtId="0" fontId="17" fillId="2" borderId="0" xfId="0" applyFont="1" applyFill="1" applyBorder="1" applyAlignment="1">
      <alignment vertical="top" wrapText="1"/>
    </xf>
    <xf numFmtId="3" fontId="18" fillId="2" borderId="0" xfId="0" applyNumberFormat="1" applyFont="1" applyFill="1" applyBorder="1" applyAlignment="1">
      <alignment vertical="top"/>
    </xf>
    <xf numFmtId="3" fontId="17" fillId="2" borderId="0" xfId="0" applyNumberFormat="1" applyFont="1" applyFill="1" applyBorder="1" applyAlignment="1">
      <alignment vertical="top"/>
    </xf>
    <xf numFmtId="0" fontId="20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/>
    </xf>
    <xf numFmtId="0" fontId="21" fillId="2" borderId="15" xfId="0" applyFont="1" applyFill="1" applyBorder="1" applyAlignment="1">
      <alignment horizontal="right" vertical="top"/>
    </xf>
    <xf numFmtId="3" fontId="17" fillId="2" borderId="0" xfId="0" applyNumberFormat="1" applyFont="1" applyFill="1" applyBorder="1" applyAlignment="1" applyProtection="1">
      <alignment vertical="top"/>
      <protection locked="0"/>
    </xf>
    <xf numFmtId="0" fontId="21" fillId="2" borderId="0" xfId="0" applyFont="1" applyFill="1" applyBorder="1" applyAlignment="1">
      <alignment horizontal="right" vertical="top"/>
    </xf>
    <xf numFmtId="0" fontId="14" fillId="2" borderId="15" xfId="0" applyFont="1" applyFill="1" applyBorder="1" applyAlignment="1">
      <alignment horizontal="right" vertical="top"/>
    </xf>
    <xf numFmtId="3" fontId="22" fillId="2" borderId="0" xfId="0" applyNumberFormat="1" applyFont="1" applyFill="1" applyBorder="1" applyAlignment="1" applyProtection="1">
      <alignment vertical="top"/>
      <protection locked="0"/>
    </xf>
    <xf numFmtId="0" fontId="19" fillId="2" borderId="15" xfId="0" applyFont="1" applyFill="1" applyBorder="1" applyAlignment="1">
      <alignment horizontal="right"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left" vertical="top" wrapText="1"/>
    </xf>
    <xf numFmtId="3" fontId="18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3" fontId="17" fillId="2" borderId="0" xfId="0" applyNumberFormat="1" applyFont="1" applyFill="1" applyBorder="1" applyAlignment="1" applyProtection="1">
      <alignment vertical="top"/>
    </xf>
    <xf numFmtId="0" fontId="23" fillId="2" borderId="15" xfId="0" applyFont="1" applyFill="1" applyBorder="1" applyAlignment="1">
      <alignment vertical="top"/>
    </xf>
    <xf numFmtId="0" fontId="17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vertical="top" wrapText="1"/>
    </xf>
    <xf numFmtId="0" fontId="19" fillId="2" borderId="15" xfId="0" applyFont="1" applyFill="1" applyBorder="1" applyAlignment="1">
      <alignment vertical="top"/>
    </xf>
    <xf numFmtId="0" fontId="17" fillId="2" borderId="0" xfId="0" applyFont="1" applyFill="1" applyBorder="1" applyAlignment="1">
      <alignment horizontal="left" vertical="top"/>
    </xf>
    <xf numFmtId="3" fontId="25" fillId="2" borderId="0" xfId="1" applyNumberFormat="1" applyFont="1" applyFill="1" applyBorder="1" applyAlignment="1">
      <alignment vertical="top"/>
    </xf>
    <xf numFmtId="0" fontId="18" fillId="2" borderId="0" xfId="0" applyFont="1" applyFill="1" applyBorder="1" applyAlignment="1">
      <alignment horizontal="left" vertical="top"/>
    </xf>
    <xf numFmtId="0" fontId="14" fillId="2" borderId="17" xfId="0" applyFont="1" applyFill="1" applyBorder="1" applyAlignment="1">
      <alignment vertical="top"/>
    </xf>
    <xf numFmtId="0" fontId="19" fillId="2" borderId="18" xfId="0" applyFont="1" applyFill="1" applyBorder="1" applyAlignment="1">
      <alignment vertical="top"/>
    </xf>
    <xf numFmtId="0" fontId="19" fillId="2" borderId="18" xfId="0" applyFont="1" applyFill="1" applyBorder="1" applyAlignment="1">
      <alignment horizontal="right" vertical="top"/>
    </xf>
    <xf numFmtId="0" fontId="19" fillId="2" borderId="19" xfId="0" applyFont="1" applyFill="1" applyBorder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7" fontId="22" fillId="2" borderId="0" xfId="0" applyNumberFormat="1" applyFont="1" applyFill="1" applyBorder="1" applyAlignment="1" applyProtection="1">
      <alignment vertical="top"/>
      <protection locked="0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165" fontId="16" fillId="3" borderId="6" xfId="1" applyNumberFormat="1" applyFont="1" applyFill="1" applyBorder="1" applyAlignment="1">
      <alignment horizontal="center"/>
    </xf>
    <xf numFmtId="165" fontId="16" fillId="3" borderId="8" xfId="1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5" fillId="3" borderId="1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1" xfId="2" applyFont="1" applyFill="1" applyBorder="1" applyAlignment="1">
      <alignment horizontal="right" vertical="top"/>
    </xf>
    <xf numFmtId="0" fontId="16" fillId="3" borderId="9" xfId="2" applyFont="1" applyFill="1" applyBorder="1" applyAlignment="1">
      <alignment horizontal="right" vertical="top"/>
    </xf>
    <xf numFmtId="0" fontId="16" fillId="3" borderId="5" xfId="2" applyFont="1" applyFill="1" applyBorder="1" applyAlignment="1">
      <alignment horizontal="center" vertical="center"/>
    </xf>
    <xf numFmtId="0" fontId="16" fillId="3" borderId="12" xfId="2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8" fillId="2" borderId="0" xfId="2" applyFont="1" applyFill="1" applyBorder="1" applyAlignment="1" applyProtection="1">
      <alignment horizontal="center"/>
    </xf>
    <xf numFmtId="0" fontId="27" fillId="2" borderId="0" xfId="2" applyFont="1" applyFill="1" applyBorder="1" applyAlignment="1" applyProtection="1">
      <alignment horizontal="center"/>
    </xf>
    <xf numFmtId="0" fontId="29" fillId="2" borderId="0" xfId="2" applyFont="1" applyFill="1" applyBorder="1" applyAlignment="1" applyProtection="1">
      <alignment horizontal="center"/>
      <protection locked="0"/>
    </xf>
    <xf numFmtId="0" fontId="30" fillId="3" borderId="6" xfId="2" applyFont="1" applyFill="1" applyBorder="1" applyAlignment="1" applyProtection="1">
      <alignment horizontal="center" vertical="center" wrapText="1"/>
    </xf>
    <xf numFmtId="0" fontId="30" fillId="3" borderId="7" xfId="2" applyFont="1" applyFill="1" applyBorder="1" applyAlignment="1" applyProtection="1">
      <alignment horizontal="center" vertical="center" wrapText="1"/>
    </xf>
    <xf numFmtId="0" fontId="30" fillId="3" borderId="11" xfId="2" applyFont="1" applyFill="1" applyBorder="1" applyAlignment="1" applyProtection="1">
      <alignment horizontal="center" vertical="center" wrapText="1"/>
    </xf>
    <xf numFmtId="0" fontId="30" fillId="3" borderId="8" xfId="2" applyFont="1" applyFill="1" applyBorder="1" applyAlignment="1" applyProtection="1">
      <alignment horizontal="center" vertical="center" wrapText="1"/>
    </xf>
    <xf numFmtId="0" fontId="30" fillId="3" borderId="6" xfId="2" applyFont="1" applyFill="1" applyBorder="1" applyAlignment="1" applyProtection="1">
      <alignment horizontal="center" vertical="center" wrapText="1"/>
    </xf>
    <xf numFmtId="0" fontId="12" fillId="4" borderId="13" xfId="3" applyNumberFormat="1" applyFont="1" applyFill="1" applyBorder="1" applyAlignment="1" applyProtection="1">
      <alignment horizontal="left" vertical="center"/>
    </xf>
    <xf numFmtId="0" fontId="12" fillId="4" borderId="2" xfId="3" applyNumberFormat="1" applyFont="1" applyFill="1" applyBorder="1" applyAlignment="1" applyProtection="1">
      <alignment horizontal="left" vertical="center"/>
    </xf>
    <xf numFmtId="3" fontId="31" fillId="4" borderId="0" xfId="0" applyNumberFormat="1" applyFont="1" applyFill="1" applyBorder="1" applyAlignment="1" applyProtection="1">
      <alignment horizontal="right" vertical="center"/>
    </xf>
    <xf numFmtId="0" fontId="31" fillId="4" borderId="16" xfId="3" applyNumberFormat="1" applyFont="1" applyFill="1" applyBorder="1" applyAlignment="1" applyProtection="1">
      <alignment vertical="center"/>
    </xf>
    <xf numFmtId="0" fontId="23" fillId="2" borderId="15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vertical="top"/>
    </xf>
    <xf numFmtId="3" fontId="31" fillId="2" borderId="0" xfId="0" applyNumberFormat="1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3" fontId="31" fillId="2" borderId="20" xfId="0" applyNumberFormat="1" applyFont="1" applyFill="1" applyBorder="1" applyAlignment="1" applyProtection="1">
      <alignment vertical="center"/>
    </xf>
    <xf numFmtId="0" fontId="14" fillId="2" borderId="15" xfId="0" applyFont="1" applyFill="1" applyBorder="1" applyAlignment="1" applyProtection="1"/>
    <xf numFmtId="0" fontId="32" fillId="2" borderId="0" xfId="0" applyFont="1" applyFill="1" applyBorder="1" applyAlignment="1" applyProtection="1">
      <alignment vertical="top"/>
    </xf>
    <xf numFmtId="3" fontId="32" fillId="2" borderId="0" xfId="0" applyNumberFormat="1" applyFont="1" applyFill="1" applyBorder="1" applyAlignment="1" applyProtection="1">
      <alignment horizontal="center" vertical="top"/>
      <protection locked="0"/>
    </xf>
    <xf numFmtId="3" fontId="22" fillId="2" borderId="0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3" fontId="32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vertical="center"/>
      <protection locked="0"/>
    </xf>
    <xf numFmtId="0" fontId="33" fillId="2" borderId="15" xfId="0" applyFont="1" applyFill="1" applyBorder="1" applyAlignment="1" applyProtection="1"/>
    <xf numFmtId="0" fontId="34" fillId="2" borderId="0" xfId="0" applyFont="1" applyFill="1" applyBorder="1" applyAlignment="1" applyProtection="1">
      <alignment vertical="top"/>
    </xf>
    <xf numFmtId="0" fontId="34" fillId="2" borderId="0" xfId="0" applyFont="1" applyFill="1" applyBorder="1" applyAlignment="1" applyProtection="1">
      <alignment vertical="center"/>
      <protection locked="0"/>
    </xf>
    <xf numFmtId="3" fontId="34" fillId="2" borderId="0" xfId="0" applyNumberFormat="1" applyFont="1" applyFill="1" applyBorder="1" applyAlignment="1" applyProtection="1">
      <alignment horizontal="center" vertical="center"/>
      <protection locked="0"/>
    </xf>
    <xf numFmtId="3" fontId="35" fillId="2" borderId="0" xfId="0" applyNumberFormat="1" applyFont="1" applyFill="1" applyBorder="1" applyAlignment="1" applyProtection="1">
      <alignment horizontal="right" vertical="center"/>
      <protection locked="0"/>
    </xf>
    <xf numFmtId="0" fontId="33" fillId="2" borderId="2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>
      <alignment horizontal="center" vertical="center"/>
    </xf>
    <xf numFmtId="3" fontId="31" fillId="2" borderId="0" xfId="0" applyNumberFormat="1" applyFont="1" applyFill="1" applyBorder="1" applyAlignment="1" applyProtection="1">
      <alignment horizontal="right" vertical="center"/>
    </xf>
    <xf numFmtId="3" fontId="31" fillId="2" borderId="20" xfId="0" applyNumberFormat="1" applyFont="1" applyFill="1" applyBorder="1" applyAlignment="1" applyProtection="1">
      <alignment horizontal="right" vertical="center"/>
    </xf>
    <xf numFmtId="0" fontId="14" fillId="2" borderId="16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 applyProtection="1">
      <alignment vertical="top"/>
    </xf>
    <xf numFmtId="0" fontId="3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right" vertical="center"/>
      <protection locked="0"/>
    </xf>
    <xf numFmtId="3" fontId="17" fillId="4" borderId="0" xfId="0" applyNumberFormat="1" applyFont="1" applyFill="1" applyBorder="1" applyAlignment="1" applyProtection="1">
      <alignment horizontal="right" vertical="center"/>
      <protection locked="0"/>
    </xf>
    <xf numFmtId="0" fontId="12" fillId="4" borderId="0" xfId="3" applyNumberFormat="1" applyFont="1" applyFill="1" applyBorder="1" applyAlignment="1" applyProtection="1">
      <alignment vertical="center"/>
      <protection locked="0"/>
    </xf>
    <xf numFmtId="0" fontId="14" fillId="4" borderId="16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left" vertical="top"/>
    </xf>
    <xf numFmtId="0" fontId="32" fillId="2" borderId="0" xfId="0" applyFont="1" applyFill="1" applyBorder="1" applyAlignment="1" applyProtection="1">
      <alignment horizontal="left" vertical="top"/>
    </xf>
    <xf numFmtId="0" fontId="32" fillId="2" borderId="0" xfId="0" applyFont="1" applyFill="1" applyBorder="1" applyAlignment="1" applyProtection="1">
      <alignment horizontal="left" vertical="center"/>
    </xf>
    <xf numFmtId="0" fontId="32" fillId="2" borderId="0" xfId="0" applyFont="1" applyFill="1" applyBorder="1" applyAlignment="1" applyProtection="1">
      <alignment vertical="center"/>
    </xf>
    <xf numFmtId="0" fontId="14" fillId="2" borderId="16" xfId="0" applyFont="1" applyFill="1" applyBorder="1" applyAlignment="1" applyProtection="1">
      <alignment vertical="center"/>
    </xf>
    <xf numFmtId="0" fontId="12" fillId="4" borderId="16" xfId="3" applyNumberFormat="1" applyFont="1" applyFill="1" applyBorder="1" applyAlignment="1" applyProtection="1">
      <alignment vertical="center"/>
      <protection locked="0"/>
    </xf>
    <xf numFmtId="3" fontId="22" fillId="2" borderId="0" xfId="0" applyNumberFormat="1" applyFont="1" applyFill="1" applyBorder="1" applyAlignment="1" applyProtection="1">
      <alignment horizontal="right" vertical="top"/>
      <protection locked="0"/>
    </xf>
    <xf numFmtId="0" fontId="14" fillId="2" borderId="16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right" vertical="center"/>
    </xf>
    <xf numFmtId="0" fontId="12" fillId="4" borderId="16" xfId="3" applyNumberFormat="1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top"/>
      <protection locked="0"/>
    </xf>
    <xf numFmtId="0" fontId="32" fillId="2" borderId="0" xfId="0" applyFont="1" applyFill="1" applyBorder="1" applyAlignment="1" applyProtection="1">
      <alignment vertical="top"/>
      <protection locked="0"/>
    </xf>
    <xf numFmtId="0" fontId="14" fillId="2" borderId="16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right" vertical="center"/>
    </xf>
    <xf numFmtId="3" fontId="2" fillId="2" borderId="0" xfId="0" applyNumberFormat="1" applyFont="1" applyFill="1" applyBorder="1" applyProtection="1"/>
    <xf numFmtId="0" fontId="30" fillId="0" borderId="17" xfId="0" applyFont="1" applyFill="1" applyBorder="1" applyAlignment="1" applyProtection="1">
      <alignment horizontal="left" vertical="center"/>
    </xf>
    <xf numFmtId="0" fontId="30" fillId="0" borderId="18" xfId="0" applyFont="1" applyFill="1" applyBorder="1" applyAlignment="1" applyProtection="1">
      <alignment horizontal="left" vertical="center"/>
    </xf>
    <xf numFmtId="0" fontId="38" fillId="0" borderId="18" xfId="0" applyFont="1" applyFill="1" applyBorder="1" applyAlignment="1" applyProtection="1">
      <alignment horizontal="left" vertical="top"/>
    </xf>
    <xf numFmtId="0" fontId="38" fillId="0" borderId="18" xfId="0" applyFont="1" applyFill="1" applyBorder="1" applyAlignment="1" applyProtection="1">
      <alignment vertical="top"/>
    </xf>
    <xf numFmtId="3" fontId="38" fillId="0" borderId="18" xfId="0" applyNumberFormat="1" applyFont="1" applyFill="1" applyBorder="1" applyAlignment="1" applyProtection="1">
      <alignment horizontal="center" vertical="top"/>
    </xf>
    <xf numFmtId="3" fontId="39" fillId="0" borderId="18" xfId="0" applyNumberFormat="1" applyFont="1" applyFill="1" applyBorder="1" applyAlignment="1" applyProtection="1">
      <alignment horizontal="right" vertical="top"/>
    </xf>
    <xf numFmtId="0" fontId="38" fillId="0" borderId="19" xfId="0" applyFont="1" applyFill="1" applyBorder="1" applyAlignment="1" applyProtection="1">
      <alignment vertical="top"/>
    </xf>
    <xf numFmtId="0" fontId="14" fillId="2" borderId="0" xfId="0" applyFont="1" applyFill="1" applyBorder="1" applyProtection="1"/>
    <xf numFmtId="0" fontId="32" fillId="2" borderId="0" xfId="0" applyFont="1" applyFill="1" applyBorder="1" applyAlignment="1" applyProtection="1">
      <alignment horizontal="left" vertical="top"/>
    </xf>
    <xf numFmtId="0" fontId="32" fillId="2" borderId="0" xfId="0" applyFont="1" applyFill="1" applyBorder="1" applyAlignment="1" applyProtection="1">
      <alignment horizontal="center"/>
      <protection locked="0"/>
    </xf>
    <xf numFmtId="43" fontId="32" fillId="2" borderId="0" xfId="1" applyFont="1" applyFill="1" applyBorder="1" applyProtection="1"/>
    <xf numFmtId="0" fontId="32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top"/>
    </xf>
    <xf numFmtId="43" fontId="6" fillId="2" borderId="0" xfId="1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/>
    <xf numFmtId="0" fontId="30" fillId="3" borderId="3" xfId="2" applyFont="1" applyFill="1" applyBorder="1" applyAlignment="1" applyProtection="1">
      <alignment horizontal="center" vertical="center" wrapText="1"/>
    </xf>
    <xf numFmtId="0" fontId="30" fillId="3" borderId="0" xfId="2" applyFont="1" applyFill="1" applyBorder="1" applyAlignment="1" applyProtection="1">
      <alignment horizontal="center" vertical="center" wrapText="1"/>
    </xf>
    <xf numFmtId="0" fontId="30" fillId="3" borderId="21" xfId="2" applyFont="1" applyFill="1" applyBorder="1" applyAlignment="1" applyProtection="1">
      <alignment horizontal="center" vertical="center" wrapText="1"/>
    </xf>
    <xf numFmtId="0" fontId="30" fillId="3" borderId="4" xfId="2" applyFont="1" applyFill="1" applyBorder="1" applyAlignment="1" applyProtection="1">
      <alignment horizontal="center" vertical="center" wrapText="1"/>
    </xf>
    <xf numFmtId="0" fontId="30" fillId="3" borderId="3" xfId="2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Border="1" applyAlignment="1" applyProtection="1">
      <alignment horizontal="left" vertical="center"/>
    </xf>
    <xf numFmtId="3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3" applyNumberFormat="1" applyFont="1" applyFill="1" applyBorder="1" applyAlignment="1" applyProtection="1">
      <alignment vertical="center"/>
    </xf>
    <xf numFmtId="0" fontId="12" fillId="0" borderId="0" xfId="3" applyNumberFormat="1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/>
    <xf numFmtId="0" fontId="33" fillId="2" borderId="0" xfId="0" applyFont="1" applyFill="1" applyBorder="1" applyAlignment="1" applyProtection="1"/>
    <xf numFmtId="0" fontId="34" fillId="2" borderId="0" xfId="0" applyFont="1" applyFill="1" applyBorder="1" applyAlignment="1" applyProtection="1">
      <alignment vertical="center"/>
    </xf>
    <xf numFmtId="3" fontId="35" fillId="2" borderId="0" xfId="0" applyNumberFormat="1" applyFont="1" applyFill="1" applyBorder="1" applyAlignment="1" applyProtection="1">
      <alignment horizontal="right" vertical="center"/>
    </xf>
    <xf numFmtId="0" fontId="33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top"/>
    </xf>
    <xf numFmtId="0" fontId="30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top"/>
    </xf>
    <xf numFmtId="3" fontId="38" fillId="0" borderId="0" xfId="0" applyNumberFormat="1" applyFont="1" applyFill="1" applyBorder="1" applyAlignment="1" applyProtection="1">
      <alignment horizontal="center" vertical="top"/>
    </xf>
    <xf numFmtId="3" fontId="39" fillId="0" borderId="0" xfId="0" applyNumberFormat="1" applyFont="1" applyFill="1" applyBorder="1" applyAlignment="1" applyProtection="1">
      <alignment horizontal="right" vertical="top"/>
    </xf>
    <xf numFmtId="0" fontId="38" fillId="0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0" fontId="14" fillId="2" borderId="0" xfId="0" applyFont="1" applyFill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/>
    <xf numFmtId="0" fontId="12" fillId="2" borderId="2" xfId="0" applyFont="1" applyFill="1" applyBorder="1" applyAlignment="1" applyProtection="1">
      <alignment horizontal="left" vertical="center" wrapText="1"/>
    </xf>
    <xf numFmtId="14" fontId="12" fillId="2" borderId="23" xfId="0" applyNumberFormat="1" applyFont="1" applyFill="1" applyBorder="1" applyAlignment="1" applyProtection="1">
      <alignment vertical="top"/>
    </xf>
    <xf numFmtId="14" fontId="31" fillId="2" borderId="23" xfId="0" applyNumberFormat="1" applyFont="1" applyFill="1" applyBorder="1" applyAlignment="1" applyProtection="1">
      <alignment vertical="center"/>
    </xf>
    <xf numFmtId="3" fontId="31" fillId="2" borderId="23" xfId="0" applyNumberFormat="1" applyFont="1" applyFill="1" applyBorder="1" applyAlignment="1" applyProtection="1">
      <alignment vertical="center"/>
    </xf>
    <xf numFmtId="0" fontId="31" fillId="2" borderId="23" xfId="0" applyFont="1" applyFill="1" applyBorder="1" applyAlignment="1" applyProtection="1">
      <alignment vertical="center"/>
    </xf>
    <xf numFmtId="3" fontId="31" fillId="2" borderId="24" xfId="0" applyNumberFormat="1" applyFont="1" applyFill="1" applyBorder="1" applyAlignment="1" applyProtection="1">
      <alignment vertical="center"/>
    </xf>
    <xf numFmtId="0" fontId="14" fillId="2" borderId="25" xfId="0" applyFont="1" applyFill="1" applyBorder="1" applyAlignment="1" applyProtection="1"/>
    <xf numFmtId="14" fontId="32" fillId="2" borderId="26" xfId="0" applyNumberFormat="1" applyFont="1" applyFill="1" applyBorder="1" applyAlignment="1" applyProtection="1">
      <alignment horizontal="center" vertical="top"/>
      <protection locked="0"/>
    </xf>
    <xf numFmtId="14" fontId="22" fillId="2" borderId="26" xfId="0" applyNumberFormat="1" applyFont="1" applyFill="1" applyBorder="1" applyAlignment="1" applyProtection="1">
      <alignment horizontal="right" vertical="center"/>
      <protection locked="0"/>
    </xf>
    <xf numFmtId="14" fontId="12" fillId="2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horizontal="center" vertical="center"/>
      <protection locked="0"/>
    </xf>
    <xf numFmtId="3" fontId="22" fillId="2" borderId="26" xfId="0" applyNumberFormat="1" applyFont="1" applyFill="1" applyBorder="1" applyAlignment="1" applyProtection="1">
      <alignment horizontal="right" vertical="center"/>
      <protection locked="0"/>
    </xf>
    <xf numFmtId="0" fontId="14" fillId="2" borderId="27" xfId="0" applyFont="1" applyFill="1" applyBorder="1" applyAlignment="1" applyProtection="1">
      <alignment vertical="center"/>
      <protection locked="0"/>
    </xf>
    <xf numFmtId="14" fontId="32" fillId="2" borderId="26" xfId="0" applyNumberFormat="1" applyFont="1" applyFill="1" applyBorder="1" applyAlignment="1" applyProtection="1">
      <alignment vertical="top"/>
    </xf>
    <xf numFmtId="14" fontId="12" fillId="2" borderId="26" xfId="0" applyNumberFormat="1" applyFont="1" applyFill="1" applyBorder="1" applyAlignment="1" applyProtection="1">
      <alignment vertical="center"/>
    </xf>
    <xf numFmtId="0" fontId="14" fillId="2" borderId="27" xfId="0" applyFont="1" applyFill="1" applyBorder="1" applyAlignment="1" applyProtection="1">
      <alignment vertical="center"/>
    </xf>
    <xf numFmtId="0" fontId="33" fillId="2" borderId="25" xfId="0" applyFont="1" applyFill="1" applyBorder="1" applyAlignment="1" applyProtection="1"/>
    <xf numFmtId="14" fontId="34" fillId="2" borderId="26" xfId="0" applyNumberFormat="1" applyFont="1" applyFill="1" applyBorder="1" applyAlignment="1" applyProtection="1">
      <alignment vertical="center"/>
    </xf>
    <xf numFmtId="3" fontId="34" fillId="2" borderId="26" xfId="0" applyNumberFormat="1" applyFont="1" applyFill="1" applyBorder="1" applyAlignment="1" applyProtection="1">
      <alignment horizontal="center" vertical="center"/>
      <protection locked="0"/>
    </xf>
    <xf numFmtId="3" fontId="35" fillId="2" borderId="26" xfId="0" applyNumberFormat="1" applyFont="1" applyFill="1" applyBorder="1" applyAlignment="1" applyProtection="1">
      <alignment horizontal="right" vertical="center"/>
    </xf>
    <xf numFmtId="0" fontId="33" fillId="2" borderId="27" xfId="0" applyFont="1" applyFill="1" applyBorder="1" applyAlignment="1" applyProtection="1">
      <alignment vertical="center"/>
    </xf>
    <xf numFmtId="0" fontId="23" fillId="2" borderId="25" xfId="0" applyFont="1" applyFill="1" applyBorder="1" applyAlignment="1" applyProtection="1"/>
    <xf numFmtId="14" fontId="31" fillId="2" borderId="26" xfId="0" applyNumberFormat="1" applyFont="1" applyFill="1" applyBorder="1" applyAlignment="1" applyProtection="1">
      <alignment vertical="center"/>
    </xf>
    <xf numFmtId="0" fontId="31" fillId="2" borderId="26" xfId="0" applyFont="1" applyFill="1" applyBorder="1" applyAlignment="1" applyProtection="1">
      <alignment horizontal="right" vertical="center"/>
    </xf>
    <xf numFmtId="0" fontId="31" fillId="2" borderId="26" xfId="0" applyFont="1" applyFill="1" applyBorder="1" applyAlignment="1" applyProtection="1">
      <alignment horizontal="center" vertical="center"/>
    </xf>
    <xf numFmtId="3" fontId="31" fillId="2" borderId="26" xfId="0" applyNumberFormat="1" applyFont="1" applyFill="1" applyBorder="1" applyAlignment="1" applyProtection="1">
      <alignment horizontal="right" vertical="center"/>
    </xf>
    <xf numFmtId="3" fontId="31" fillId="2" borderId="27" xfId="0" applyNumberFormat="1" applyFont="1" applyFill="1" applyBorder="1" applyAlignment="1" applyProtection="1">
      <alignment horizontal="right" vertical="center"/>
    </xf>
    <xf numFmtId="3" fontId="32" fillId="2" borderId="26" xfId="0" applyNumberFormat="1" applyFont="1" applyFill="1" applyBorder="1" applyAlignment="1" applyProtection="1">
      <alignment horizontal="center" vertical="top"/>
      <protection locked="0"/>
    </xf>
    <xf numFmtId="0" fontId="12" fillId="2" borderId="26" xfId="0" applyFont="1" applyFill="1" applyBorder="1" applyAlignment="1" applyProtection="1">
      <alignment vertical="center"/>
    </xf>
    <xf numFmtId="0" fontId="32" fillId="2" borderId="26" xfId="0" applyFont="1" applyFill="1" applyBorder="1" applyAlignment="1" applyProtection="1">
      <alignment vertical="top"/>
    </xf>
    <xf numFmtId="0" fontId="14" fillId="2" borderId="26" xfId="0" applyFont="1" applyFill="1" applyBorder="1" applyAlignment="1" applyProtection="1">
      <alignment vertical="center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vertical="center"/>
    </xf>
    <xf numFmtId="0" fontId="12" fillId="2" borderId="26" xfId="0" applyFont="1" applyFill="1" applyBorder="1" applyAlignment="1" applyProtection="1">
      <alignment horizontal="center" vertical="center"/>
    </xf>
    <xf numFmtId="0" fontId="32" fillId="2" borderId="26" xfId="0" applyFont="1" applyFill="1" applyBorder="1" applyAlignment="1" applyProtection="1">
      <alignment horizontal="left" vertical="center"/>
    </xf>
    <xf numFmtId="0" fontId="12" fillId="0" borderId="22" xfId="3" applyNumberFormat="1" applyFont="1" applyFill="1" applyBorder="1" applyAlignment="1" applyProtection="1">
      <alignment vertical="center"/>
    </xf>
    <xf numFmtId="0" fontId="12" fillId="0" borderId="2" xfId="3" applyNumberFormat="1" applyFont="1" applyFill="1" applyBorder="1" applyAlignment="1" applyProtection="1">
      <alignment vertical="center" wrapText="1"/>
    </xf>
    <xf numFmtId="3" fontId="17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27" xfId="3" applyNumberFormat="1" applyFont="1" applyFill="1" applyBorder="1" applyAlignment="1" applyProtection="1">
      <alignment vertical="center"/>
      <protection locked="0"/>
    </xf>
    <xf numFmtId="0" fontId="32" fillId="2" borderId="26" xfId="0" applyFont="1" applyFill="1" applyBorder="1" applyAlignment="1" applyProtection="1">
      <alignment horizontal="left" vertical="top"/>
    </xf>
    <xf numFmtId="3" fontId="22" fillId="2" borderId="26" xfId="0" applyNumberFormat="1" applyFont="1" applyFill="1" applyBorder="1" applyAlignment="1" applyProtection="1">
      <alignment horizontal="right" vertical="top"/>
      <protection locked="0"/>
    </xf>
    <xf numFmtId="0" fontId="14" fillId="2" borderId="27" xfId="0" applyFont="1" applyFill="1" applyBorder="1" applyAlignment="1" applyProtection="1">
      <alignment vertical="top"/>
    </xf>
    <xf numFmtId="0" fontId="36" fillId="2" borderId="26" xfId="0" applyFont="1" applyFill="1" applyBorder="1" applyAlignment="1" applyProtection="1">
      <alignment vertical="top"/>
    </xf>
    <xf numFmtId="0" fontId="14" fillId="2" borderId="28" xfId="0" applyFont="1" applyFill="1" applyBorder="1" applyAlignment="1" applyProtection="1"/>
    <xf numFmtId="0" fontId="36" fillId="2" borderId="29" xfId="0" applyFont="1" applyFill="1" applyBorder="1" applyAlignment="1" applyProtection="1">
      <alignment vertical="top"/>
    </xf>
    <xf numFmtId="0" fontId="32" fillId="2" borderId="30" xfId="0" applyFont="1" applyFill="1" applyBorder="1" applyAlignment="1" applyProtection="1">
      <alignment horizontal="left" vertical="top"/>
    </xf>
    <xf numFmtId="0" fontId="32" fillId="2" borderId="30" xfId="0" applyFont="1" applyFill="1" applyBorder="1" applyAlignment="1" applyProtection="1">
      <alignment vertical="top"/>
    </xf>
    <xf numFmtId="3" fontId="32" fillId="2" borderId="30" xfId="0" applyNumberFormat="1" applyFont="1" applyFill="1" applyBorder="1" applyAlignment="1" applyProtection="1">
      <alignment horizontal="center" vertical="top"/>
      <protection locked="0"/>
    </xf>
    <xf numFmtId="3" fontId="22" fillId="2" borderId="30" xfId="0" applyNumberFormat="1" applyFont="1" applyFill="1" applyBorder="1" applyAlignment="1" applyProtection="1">
      <alignment horizontal="right" vertical="top"/>
      <protection locked="0"/>
    </xf>
    <xf numFmtId="0" fontId="14" fillId="2" borderId="31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vertical="top"/>
    </xf>
    <xf numFmtId="0" fontId="40" fillId="0" borderId="0" xfId="0" applyFont="1" applyFill="1" applyBorder="1" applyAlignment="1">
      <alignment horizontal="center"/>
    </xf>
    <xf numFmtId="0" fontId="41" fillId="2" borderId="0" xfId="0" applyFont="1" applyFill="1" applyBorder="1"/>
    <xf numFmtId="0" fontId="42" fillId="3" borderId="0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42" fillId="3" borderId="32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justify" vertical="center" wrapText="1"/>
    </xf>
    <xf numFmtId="0" fontId="45" fillId="2" borderId="34" xfId="0" applyFont="1" applyFill="1" applyBorder="1" applyAlignment="1">
      <alignment horizontal="justify" vertical="center" wrapText="1"/>
    </xf>
    <xf numFmtId="3" fontId="45" fillId="2" borderId="35" xfId="0" applyNumberFormat="1" applyFont="1" applyFill="1" applyBorder="1" applyAlignment="1">
      <alignment horizontal="right" vertical="center" wrapText="1"/>
    </xf>
    <xf numFmtId="0" fontId="41" fillId="2" borderId="36" xfId="0" applyFont="1" applyFill="1" applyBorder="1" applyAlignment="1">
      <alignment horizontal="left" vertical="center" wrapText="1" indent="2"/>
    </xf>
    <xf numFmtId="3" fontId="41" fillId="2" borderId="3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41" fillId="0" borderId="36" xfId="0" applyFont="1" applyFill="1" applyBorder="1" applyAlignment="1">
      <alignment horizontal="left" vertical="center" wrapText="1" indent="2"/>
    </xf>
    <xf numFmtId="0" fontId="45" fillId="2" borderId="37" xfId="0" applyFont="1" applyFill="1" applyBorder="1" applyAlignment="1">
      <alignment horizontal="justify" vertical="center" wrapText="1"/>
    </xf>
    <xf numFmtId="0" fontId="45" fillId="2" borderId="38" xfId="0" applyFont="1" applyFill="1" applyBorder="1" applyAlignment="1">
      <alignment horizontal="justify" vertical="center" wrapText="1"/>
    </xf>
    <xf numFmtId="3" fontId="45" fillId="2" borderId="36" xfId="0" applyNumberFormat="1" applyFont="1" applyFill="1" applyBorder="1" applyAlignment="1">
      <alignment horizontal="right" vertical="center" wrapText="1"/>
    </xf>
    <xf numFmtId="0" fontId="41" fillId="2" borderId="36" xfId="0" applyFont="1" applyFill="1" applyBorder="1" applyAlignment="1">
      <alignment horizontal="left" vertical="top" wrapText="1" indent="1"/>
    </xf>
    <xf numFmtId="3" fontId="41" fillId="0" borderId="36" xfId="0" applyNumberFormat="1" applyFont="1" applyFill="1" applyBorder="1" applyAlignment="1">
      <alignment horizontal="righ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41" fillId="2" borderId="37" xfId="0" applyFont="1" applyFill="1" applyBorder="1" applyAlignment="1">
      <alignment horizontal="justify" vertical="center" wrapText="1"/>
    </xf>
    <xf numFmtId="0" fontId="41" fillId="2" borderId="0" xfId="0" applyFont="1" applyFill="1"/>
    <xf numFmtId="3" fontId="41" fillId="2" borderId="0" xfId="0" applyNumberFormat="1" applyFont="1" applyFill="1"/>
    <xf numFmtId="0" fontId="42" fillId="3" borderId="39" xfId="0" applyFont="1" applyFill="1" applyBorder="1" applyAlignment="1">
      <alignment horizontal="center" vertical="center"/>
    </xf>
    <xf numFmtId="0" fontId="42" fillId="3" borderId="40" xfId="0" applyFont="1" applyFill="1" applyBorder="1" applyAlignment="1">
      <alignment horizontal="center" vertical="center"/>
    </xf>
    <xf numFmtId="0" fontId="42" fillId="3" borderId="40" xfId="0" applyFont="1" applyFill="1" applyBorder="1" applyAlignment="1">
      <alignment horizontal="center" vertical="center" wrapText="1"/>
    </xf>
    <xf numFmtId="0" fontId="42" fillId="3" borderId="41" xfId="0" applyFont="1" applyFill="1" applyBorder="1" applyAlignment="1">
      <alignment horizontal="center" vertical="center" wrapText="1"/>
    </xf>
    <xf numFmtId="0" fontId="45" fillId="2" borderId="42" xfId="0" applyFont="1" applyFill="1" applyBorder="1" applyAlignment="1">
      <alignment horizontal="left" vertical="center" wrapText="1"/>
    </xf>
    <xf numFmtId="3" fontId="41" fillId="2" borderId="42" xfId="0" applyNumberFormat="1" applyFont="1" applyFill="1" applyBorder="1" applyAlignment="1">
      <alignment horizontal="right" vertical="center" wrapText="1"/>
    </xf>
    <xf numFmtId="0" fontId="45" fillId="2" borderId="37" xfId="0" applyFont="1" applyFill="1" applyBorder="1" applyAlignment="1">
      <alignment horizontal="left" vertical="center" wrapText="1"/>
    </xf>
    <xf numFmtId="0" fontId="41" fillId="2" borderId="38" xfId="0" applyFont="1" applyFill="1" applyBorder="1" applyAlignment="1">
      <alignment horizontal="left" vertical="center" wrapText="1" indent="1"/>
    </xf>
    <xf numFmtId="0" fontId="42" fillId="3" borderId="43" xfId="0" applyFont="1" applyFill="1" applyBorder="1" applyAlignment="1">
      <alignment horizontal="center" vertical="center"/>
    </xf>
    <xf numFmtId="0" fontId="42" fillId="3" borderId="44" xfId="0" applyFont="1" applyFill="1" applyBorder="1" applyAlignment="1">
      <alignment horizontal="center" vertical="center"/>
    </xf>
    <xf numFmtId="168" fontId="0" fillId="0" borderId="0" xfId="0" applyNumberFormat="1"/>
    <xf numFmtId="0" fontId="0" fillId="2" borderId="0" xfId="0" applyFill="1"/>
    <xf numFmtId="0" fontId="45" fillId="2" borderId="36" xfId="0" applyFont="1" applyFill="1" applyBorder="1" applyAlignment="1">
      <alignment horizontal="left" vertical="center" wrapText="1"/>
    </xf>
    <xf numFmtId="168" fontId="41" fillId="2" borderId="36" xfId="0" applyNumberFormat="1" applyFont="1" applyFill="1" applyBorder="1" applyAlignment="1">
      <alignment horizontal="right" vertical="center" wrapText="1"/>
    </xf>
    <xf numFmtId="0" fontId="42" fillId="3" borderId="45" xfId="0" applyFont="1" applyFill="1" applyBorder="1" applyAlignment="1">
      <alignment horizontal="center" vertical="center"/>
    </xf>
    <xf numFmtId="0" fontId="42" fillId="3" borderId="46" xfId="0" applyFont="1" applyFill="1" applyBorder="1" applyAlignment="1">
      <alignment horizontal="center" vertical="center"/>
    </xf>
    <xf numFmtId="0" fontId="42" fillId="3" borderId="47" xfId="0" applyFont="1" applyFill="1" applyBorder="1" applyAlignment="1">
      <alignment horizontal="center" vertical="center" wrapText="1"/>
    </xf>
    <xf numFmtId="0" fontId="42" fillId="3" borderId="48" xfId="0" applyFont="1" applyFill="1" applyBorder="1" applyAlignment="1">
      <alignment horizontal="center" vertical="center" wrapText="1"/>
    </xf>
    <xf numFmtId="0" fontId="41" fillId="2" borderId="42" xfId="0" applyFont="1" applyFill="1" applyBorder="1" applyAlignment="1">
      <alignment horizontal="left" vertical="center" wrapText="1" indent="2"/>
    </xf>
    <xf numFmtId="3" fontId="41" fillId="5" borderId="36" xfId="0" applyNumberFormat="1" applyFont="1" applyFill="1" applyBorder="1" applyAlignment="1">
      <alignment horizontal="right" vertical="center" wrapText="1"/>
    </xf>
    <xf numFmtId="0" fontId="41" fillId="2" borderId="36" xfId="0" applyNumberFormat="1" applyFont="1" applyFill="1" applyBorder="1" applyAlignment="1">
      <alignment horizontal="right" vertical="center" wrapText="1"/>
    </xf>
    <xf numFmtId="0" fontId="41" fillId="2" borderId="0" xfId="0" applyFont="1" applyFill="1" applyAlignment="1">
      <alignment horizontal="left" wrapText="1"/>
    </xf>
    <xf numFmtId="0" fontId="48" fillId="2" borderId="0" xfId="0" applyFont="1" applyFill="1"/>
    <xf numFmtId="0" fontId="48" fillId="2" borderId="0" xfId="0" applyFont="1" applyFill="1" applyAlignment="1">
      <alignment horizontal="left" wrapText="1"/>
    </xf>
    <xf numFmtId="0" fontId="48" fillId="2" borderId="0" xfId="0" applyFont="1" applyFill="1" applyAlignment="1">
      <alignment horizontal="left"/>
    </xf>
    <xf numFmtId="0" fontId="48" fillId="0" borderId="0" xfId="0" applyFont="1"/>
    <xf numFmtId="0" fontId="40" fillId="0" borderId="0" xfId="0" applyFont="1" applyFill="1" applyBorder="1" applyAlignment="1" applyProtection="1">
      <alignment horizontal="center"/>
      <protection locked="0"/>
    </xf>
    <xf numFmtId="0" fontId="45" fillId="2" borderId="0" xfId="4" applyFont="1" applyFill="1" applyBorder="1"/>
    <xf numFmtId="0" fontId="45" fillId="2" borderId="0" xfId="4" applyFont="1" applyFill="1" applyBorder="1" applyAlignment="1">
      <alignment horizontal="center"/>
    </xf>
    <xf numFmtId="37" fontId="42" fillId="3" borderId="49" xfId="4" applyNumberFormat="1" applyFont="1" applyFill="1" applyBorder="1" applyAlignment="1">
      <alignment horizontal="center" vertical="center"/>
    </xf>
    <xf numFmtId="37" fontId="42" fillId="3" borderId="49" xfId="4" applyNumberFormat="1" applyFont="1" applyFill="1" applyBorder="1" applyAlignment="1">
      <alignment horizontal="center" vertical="center" wrapText="1"/>
    </xf>
    <xf numFmtId="37" fontId="42" fillId="3" borderId="50" xfId="4" applyNumberFormat="1" applyFont="1" applyFill="1" applyBorder="1" applyAlignment="1">
      <alignment horizontal="center" vertical="center"/>
    </xf>
    <xf numFmtId="37" fontId="42" fillId="3" borderId="50" xfId="4" applyNumberFormat="1" applyFont="1" applyFill="1" applyBorder="1" applyAlignment="1">
      <alignment horizontal="center" vertical="center"/>
    </xf>
    <xf numFmtId="37" fontId="42" fillId="3" borderId="50" xfId="4" applyNumberFormat="1" applyFont="1" applyFill="1" applyBorder="1" applyAlignment="1">
      <alignment horizontal="center" wrapText="1"/>
    </xf>
    <xf numFmtId="37" fontId="42" fillId="3" borderId="50" xfId="4" applyNumberFormat="1" applyFont="1" applyFill="1" applyBorder="1" applyAlignment="1">
      <alignment horizontal="center" vertical="center" wrapText="1"/>
    </xf>
    <xf numFmtId="0" fontId="47" fillId="2" borderId="51" xfId="4" applyFont="1" applyFill="1" applyBorder="1" applyAlignment="1">
      <alignment horizontal="left"/>
    </xf>
    <xf numFmtId="0" fontId="47" fillId="2" borderId="52" xfId="4" applyFont="1" applyFill="1" applyBorder="1" applyAlignment="1">
      <alignment horizontal="left"/>
    </xf>
    <xf numFmtId="0" fontId="47" fillId="2" borderId="53" xfId="4" applyFont="1" applyFill="1" applyBorder="1" applyAlignment="1">
      <alignment horizontal="left"/>
    </xf>
    <xf numFmtId="0" fontId="49" fillId="2" borderId="54" xfId="4" applyFont="1" applyFill="1" applyBorder="1" applyAlignment="1">
      <alignment horizontal="center"/>
    </xf>
    <xf numFmtId="0" fontId="49" fillId="2" borderId="55" xfId="4" applyFont="1" applyFill="1" applyBorder="1" applyAlignment="1">
      <alignment horizontal="center"/>
    </xf>
    <xf numFmtId="4" fontId="50" fillId="0" borderId="0" xfId="0" applyNumberFormat="1" applyFont="1"/>
    <xf numFmtId="0" fontId="51" fillId="2" borderId="56" xfId="0" applyFont="1" applyFill="1" applyBorder="1" applyAlignment="1">
      <alignment horizontal="left" vertical="center" wrapText="1"/>
    </xf>
    <xf numFmtId="0" fontId="51" fillId="2" borderId="0" xfId="0" applyFont="1" applyFill="1" applyBorder="1" applyAlignment="1">
      <alignment horizontal="left" vertical="center" wrapText="1"/>
    </xf>
    <xf numFmtId="0" fontId="51" fillId="2" borderId="54" xfId="0" applyFont="1" applyFill="1" applyBorder="1" applyAlignment="1">
      <alignment horizontal="left" vertical="center" wrapText="1"/>
    </xf>
    <xf numFmtId="3" fontId="51" fillId="2" borderId="55" xfId="0" applyNumberFormat="1" applyFont="1" applyFill="1" applyBorder="1" applyAlignment="1">
      <alignment vertical="center" wrapText="1"/>
    </xf>
    <xf numFmtId="0" fontId="40" fillId="2" borderId="56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horizontal="left" vertical="center" wrapText="1"/>
    </xf>
    <xf numFmtId="0" fontId="40" fillId="2" borderId="54" xfId="0" applyFont="1" applyFill="1" applyBorder="1" applyAlignment="1">
      <alignment horizontal="left" vertical="center" wrapText="1"/>
    </xf>
    <xf numFmtId="0" fontId="52" fillId="2" borderId="56" xfId="0" applyFont="1" applyFill="1" applyBorder="1" applyAlignment="1">
      <alignment horizontal="left" vertical="center" wrapText="1"/>
    </xf>
    <xf numFmtId="0" fontId="52" fillId="2" borderId="0" xfId="0" applyFont="1" applyFill="1" applyBorder="1" applyAlignment="1">
      <alignment horizontal="left" vertical="center" wrapText="1"/>
    </xf>
    <xf numFmtId="0" fontId="52" fillId="2" borderId="54" xfId="0" applyFont="1" applyFill="1" applyBorder="1" applyAlignment="1">
      <alignment horizontal="left" vertical="center" wrapText="1"/>
    </xf>
    <xf numFmtId="3" fontId="52" fillId="2" borderId="55" xfId="0" applyNumberFormat="1" applyFont="1" applyFill="1" applyBorder="1" applyAlignment="1">
      <alignment vertical="center" wrapText="1"/>
    </xf>
    <xf numFmtId="0" fontId="52" fillId="2" borderId="56" xfId="0" applyFont="1" applyFill="1" applyBorder="1" applyAlignment="1">
      <alignment horizontal="left" vertical="center" wrapText="1"/>
    </xf>
    <xf numFmtId="0" fontId="51" fillId="2" borderId="56" xfId="0" applyFont="1" applyFill="1" applyBorder="1" applyAlignment="1">
      <alignment horizontal="left" vertical="center" wrapText="1"/>
    </xf>
    <xf numFmtId="0" fontId="51" fillId="2" borderId="0" xfId="0" applyFont="1" applyFill="1" applyBorder="1" applyAlignment="1">
      <alignment horizontal="left" vertical="center" wrapText="1"/>
    </xf>
    <xf numFmtId="0" fontId="51" fillId="2" borderId="54" xfId="0" applyFont="1" applyFill="1" applyBorder="1" applyAlignment="1">
      <alignment horizontal="left" vertical="center" wrapText="1"/>
    </xf>
    <xf numFmtId="0" fontId="47" fillId="2" borderId="57" xfId="4" applyFont="1" applyFill="1" applyBorder="1" applyAlignment="1">
      <alignment horizontal="left"/>
    </xf>
    <xf numFmtId="0" fontId="47" fillId="2" borderId="58" xfId="4" applyFont="1" applyFill="1" applyBorder="1" applyAlignment="1">
      <alignment horizontal="left"/>
    </xf>
    <xf numFmtId="0" fontId="47" fillId="2" borderId="59" xfId="4" applyFont="1" applyFill="1" applyBorder="1" applyAlignment="1">
      <alignment horizontal="left"/>
    </xf>
    <xf numFmtId="3" fontId="51" fillId="2" borderId="60" xfId="0" applyNumberFormat="1" applyFont="1" applyFill="1" applyBorder="1" applyAlignment="1">
      <alignment vertical="center" wrapText="1"/>
    </xf>
    <xf numFmtId="3" fontId="51" fillId="0" borderId="57" xfId="0" applyNumberFormat="1" applyFont="1" applyFill="1" applyBorder="1" applyAlignment="1">
      <alignment vertical="center" wrapText="1"/>
    </xf>
    <xf numFmtId="3" fontId="51" fillId="0" borderId="58" xfId="0" applyNumberFormat="1" applyFont="1" applyFill="1" applyBorder="1" applyAlignment="1">
      <alignment vertical="center" wrapText="1"/>
    </xf>
    <xf numFmtId="3" fontId="51" fillId="0" borderId="59" xfId="0" applyNumberFormat="1" applyFont="1" applyFill="1" applyBorder="1" applyAlignment="1">
      <alignment vertical="center" wrapText="1"/>
    </xf>
    <xf numFmtId="3" fontId="51" fillId="0" borderId="61" xfId="0" applyNumberFormat="1" applyFont="1" applyFill="1" applyBorder="1" applyAlignment="1">
      <alignment vertical="center" wrapText="1"/>
    </xf>
    <xf numFmtId="0" fontId="48" fillId="0" borderId="62" xfId="0" applyFont="1" applyBorder="1"/>
    <xf numFmtId="4" fontId="50" fillId="0" borderId="62" xfId="0" applyNumberFormat="1" applyFont="1" applyBorder="1"/>
    <xf numFmtId="0" fontId="48" fillId="0" borderId="0" xfId="0" applyFont="1" applyBorder="1"/>
    <xf numFmtId="3" fontId="50" fillId="0" borderId="0" xfId="0" applyNumberFormat="1" applyFont="1"/>
    <xf numFmtId="0" fontId="53" fillId="0" borderId="0" xfId="0" applyFont="1"/>
    <xf numFmtId="0" fontId="54" fillId="0" borderId="0" xfId="0" applyFont="1" applyFill="1" applyBorder="1" applyAlignment="1">
      <alignment horizontal="center"/>
    </xf>
    <xf numFmtId="0" fontId="53" fillId="2" borderId="0" xfId="4" applyFont="1" applyFill="1" applyBorder="1"/>
    <xf numFmtId="0" fontId="48" fillId="2" borderId="0" xfId="0" applyFont="1" applyFill="1" applyBorder="1"/>
    <xf numFmtId="0" fontId="53" fillId="2" borderId="0" xfId="4" applyFont="1" applyFill="1" applyBorder="1" applyAlignment="1">
      <alignment horizontal="center"/>
    </xf>
    <xf numFmtId="37" fontId="55" fillId="3" borderId="49" xfId="4" applyNumberFormat="1" applyFont="1" applyFill="1" applyBorder="1" applyAlignment="1">
      <alignment horizontal="center" vertical="center"/>
    </xf>
    <xf numFmtId="37" fontId="55" fillId="3" borderId="63" xfId="4" applyNumberFormat="1" applyFont="1" applyFill="1" applyBorder="1" applyAlignment="1">
      <alignment horizontal="center" vertical="center" wrapText="1"/>
    </xf>
    <xf numFmtId="37" fontId="55" fillId="3" borderId="50" xfId="4" applyNumberFormat="1" applyFont="1" applyFill="1" applyBorder="1" applyAlignment="1">
      <alignment horizontal="center" vertical="center"/>
    </xf>
    <xf numFmtId="37" fontId="55" fillId="3" borderId="50" xfId="4" applyNumberFormat="1" applyFont="1" applyFill="1" applyBorder="1" applyAlignment="1">
      <alignment horizontal="center" vertical="center"/>
    </xf>
    <xf numFmtId="37" fontId="55" fillId="3" borderId="50" xfId="4" applyNumberFormat="1" applyFont="1" applyFill="1" applyBorder="1" applyAlignment="1">
      <alignment horizontal="center" wrapText="1"/>
    </xf>
    <xf numFmtId="37" fontId="55" fillId="3" borderId="49" xfId="4" applyNumberFormat="1" applyFont="1" applyFill="1" applyBorder="1" applyAlignment="1">
      <alignment horizontal="center" vertical="center" wrapText="1"/>
    </xf>
    <xf numFmtId="0" fontId="56" fillId="2" borderId="56" xfId="0" applyFont="1" applyFill="1" applyBorder="1" applyAlignment="1">
      <alignment horizontal="left" vertical="center" wrapText="1"/>
    </xf>
    <xf numFmtId="0" fontId="56" fillId="2" borderId="0" xfId="0" applyFont="1" applyFill="1" applyBorder="1" applyAlignment="1">
      <alignment horizontal="left" vertical="center" wrapText="1"/>
    </xf>
    <xf numFmtId="0" fontId="56" fillId="2" borderId="54" xfId="0" applyFont="1" applyFill="1" applyBorder="1" applyAlignment="1">
      <alignment horizontal="left" vertical="center" wrapText="1"/>
    </xf>
    <xf numFmtId="3" fontId="56" fillId="2" borderId="55" xfId="0" applyNumberFormat="1" applyFont="1" applyFill="1" applyBorder="1" applyAlignment="1">
      <alignment vertical="center" wrapText="1"/>
    </xf>
    <xf numFmtId="0" fontId="57" fillId="2" borderId="56" xfId="0" applyFont="1" applyFill="1" applyBorder="1" applyAlignment="1">
      <alignment horizontal="left" vertical="center" wrapText="1"/>
    </xf>
    <xf numFmtId="0" fontId="57" fillId="2" borderId="0" xfId="0" applyFont="1" applyFill="1" applyBorder="1" applyAlignment="1">
      <alignment horizontal="left" vertical="center" wrapText="1"/>
    </xf>
    <xf numFmtId="0" fontId="57" fillId="2" borderId="54" xfId="0" applyFont="1" applyFill="1" applyBorder="1" applyAlignment="1">
      <alignment horizontal="left" vertical="center" wrapText="1"/>
    </xf>
    <xf numFmtId="3" fontId="57" fillId="2" borderId="55" xfId="0" applyNumberFormat="1" applyFont="1" applyFill="1" applyBorder="1" applyAlignment="1" applyProtection="1">
      <alignment vertical="center" wrapText="1"/>
      <protection locked="0"/>
    </xf>
    <xf numFmtId="0" fontId="57" fillId="2" borderId="56" xfId="0" applyFont="1" applyFill="1" applyBorder="1" applyAlignment="1">
      <alignment horizontal="left" vertical="center" wrapText="1"/>
    </xf>
    <xf numFmtId="3" fontId="56" fillId="2" borderId="55" xfId="0" applyNumberFormat="1" applyFont="1" applyFill="1" applyBorder="1" applyAlignment="1" applyProtection="1">
      <alignment vertical="center" wrapText="1"/>
      <protection locked="0"/>
    </xf>
    <xf numFmtId="0" fontId="56" fillId="2" borderId="56" xfId="0" applyFont="1" applyFill="1" applyBorder="1" applyAlignment="1">
      <alignment horizontal="left" vertical="center" wrapText="1"/>
    </xf>
    <xf numFmtId="0" fontId="56" fillId="2" borderId="0" xfId="0" applyFont="1" applyFill="1" applyBorder="1" applyAlignment="1">
      <alignment horizontal="left" vertical="center" wrapText="1"/>
    </xf>
    <xf numFmtId="0" fontId="56" fillId="2" borderId="54" xfId="0" applyFont="1" applyFill="1" applyBorder="1" applyAlignment="1">
      <alignment horizontal="left" vertical="center" wrapText="1"/>
    </xf>
    <xf numFmtId="0" fontId="56" fillId="2" borderId="57" xfId="0" applyFont="1" applyFill="1" applyBorder="1" applyAlignment="1">
      <alignment horizontal="left" vertical="center" wrapText="1"/>
    </xf>
    <xf numFmtId="0" fontId="56" fillId="2" borderId="58" xfId="0" applyFont="1" applyFill="1" applyBorder="1" applyAlignment="1">
      <alignment horizontal="left" vertical="center" wrapText="1"/>
    </xf>
    <xf numFmtId="0" fontId="56" fillId="2" borderId="59" xfId="0" applyFont="1" applyFill="1" applyBorder="1" applyAlignment="1">
      <alignment horizontal="left" vertical="center" wrapText="1"/>
    </xf>
    <xf numFmtId="3" fontId="51" fillId="2" borderId="64" xfId="0" applyNumberFormat="1" applyFont="1" applyFill="1" applyBorder="1" applyAlignment="1">
      <alignment vertical="center" wrapText="1"/>
    </xf>
    <xf numFmtId="3" fontId="56" fillId="2" borderId="64" xfId="0" applyNumberFormat="1" applyFont="1" applyFill="1" applyBorder="1" applyAlignment="1" applyProtection="1">
      <alignment vertical="center" wrapText="1"/>
      <protection locked="0"/>
    </xf>
    <xf numFmtId="0" fontId="57" fillId="0" borderId="56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54" xfId="0" applyFont="1" applyFill="1" applyBorder="1" applyAlignment="1">
      <alignment horizontal="left" vertical="center" wrapText="1"/>
    </xf>
    <xf numFmtId="0" fontId="56" fillId="0" borderId="56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54" xfId="0" applyFont="1" applyFill="1" applyBorder="1" applyAlignment="1">
      <alignment horizontal="left" vertical="center" wrapText="1"/>
    </xf>
    <xf numFmtId="0" fontId="58" fillId="2" borderId="65" xfId="4" applyFont="1" applyFill="1" applyBorder="1" applyAlignment="1">
      <alignment horizontal="left"/>
    </xf>
    <xf numFmtId="0" fontId="58" fillId="2" borderId="66" xfId="4" applyFont="1" applyFill="1" applyBorder="1" applyAlignment="1">
      <alignment horizontal="left"/>
    </xf>
    <xf numFmtId="0" fontId="58" fillId="2" borderId="67" xfId="4" applyFont="1" applyFill="1" applyBorder="1" applyAlignment="1">
      <alignment horizontal="left"/>
    </xf>
    <xf numFmtId="3" fontId="56" fillId="2" borderId="68" xfId="0" applyNumberFormat="1" applyFont="1" applyFill="1" applyBorder="1" applyAlignment="1">
      <alignment vertical="center" wrapText="1"/>
    </xf>
    <xf numFmtId="0" fontId="53" fillId="2" borderId="62" xfId="4" applyFont="1" applyFill="1" applyBorder="1"/>
    <xf numFmtId="0" fontId="53" fillId="2" borderId="62" xfId="4" applyFont="1" applyFill="1" applyBorder="1" applyAlignment="1">
      <alignment horizontal="center"/>
    </xf>
    <xf numFmtId="0" fontId="48" fillId="0" borderId="69" xfId="0" applyFont="1" applyBorder="1"/>
    <xf numFmtId="4" fontId="50" fillId="0" borderId="69" xfId="0" applyNumberFormat="1" applyFont="1" applyBorder="1"/>
    <xf numFmtId="0" fontId="40" fillId="2" borderId="0" xfId="0" applyFont="1" applyFill="1" applyBorder="1" applyAlignment="1">
      <alignment horizontal="center"/>
    </xf>
    <xf numFmtId="0" fontId="40" fillId="2" borderId="0" xfId="0" applyFont="1" applyFill="1" applyBorder="1" applyAlignment="1" applyProtection="1">
      <alignment horizontal="center"/>
      <protection locked="0"/>
    </xf>
    <xf numFmtId="0" fontId="42" fillId="3" borderId="70" xfId="0" applyFont="1" applyFill="1" applyBorder="1" applyAlignment="1">
      <alignment horizontal="center" vertical="center"/>
    </xf>
    <xf numFmtId="0" fontId="42" fillId="3" borderId="70" xfId="0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 wrapText="1"/>
    </xf>
    <xf numFmtId="0" fontId="42" fillId="3" borderId="71" xfId="0" applyFont="1" applyFill="1" applyBorder="1" applyAlignment="1">
      <alignment horizontal="center" vertical="center"/>
    </xf>
    <xf numFmtId="0" fontId="42" fillId="3" borderId="71" xfId="0" applyFont="1" applyFill="1" applyBorder="1" applyAlignment="1">
      <alignment horizontal="center" vertical="center" wrapText="1"/>
    </xf>
    <xf numFmtId="3" fontId="45" fillId="2" borderId="55" xfId="0" applyNumberFormat="1" applyFont="1" applyFill="1" applyBorder="1" applyAlignment="1">
      <alignment horizontal="right" vertical="center" wrapText="1"/>
    </xf>
    <xf numFmtId="0" fontId="52" fillId="2" borderId="0" xfId="0" applyFont="1" applyFill="1" applyBorder="1" applyAlignment="1">
      <alignment horizontal="left" vertical="center" wrapText="1"/>
    </xf>
    <xf numFmtId="3" fontId="41" fillId="2" borderId="55" xfId="0" applyNumberFormat="1" applyFont="1" applyFill="1" applyBorder="1" applyAlignment="1" applyProtection="1">
      <alignment horizontal="right" vertical="center" wrapText="1"/>
      <protection locked="0"/>
    </xf>
    <xf numFmtId="167" fontId="41" fillId="2" borderId="55" xfId="0" applyNumberFormat="1" applyFont="1" applyFill="1" applyBorder="1" applyAlignment="1" applyProtection="1">
      <alignment horizontal="right" vertical="center" wrapText="1"/>
      <protection locked="0"/>
    </xf>
    <xf numFmtId="169" fontId="41" fillId="2" borderId="55" xfId="0" applyNumberFormat="1" applyFont="1" applyFill="1" applyBorder="1" applyAlignment="1" applyProtection="1">
      <alignment horizontal="right" vertical="center" wrapText="1"/>
      <protection locked="0"/>
    </xf>
    <xf numFmtId="167" fontId="45" fillId="2" borderId="55" xfId="0" applyNumberFormat="1" applyFont="1" applyFill="1" applyBorder="1" applyAlignment="1">
      <alignment horizontal="right" vertical="center" wrapText="1"/>
    </xf>
    <xf numFmtId="0" fontId="52" fillId="2" borderId="56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vertical="center" wrapText="1"/>
    </xf>
    <xf numFmtId="0" fontId="26" fillId="0" borderId="0" xfId="0" applyFont="1"/>
    <xf numFmtId="0" fontId="45" fillId="2" borderId="57" xfId="0" applyFont="1" applyFill="1" applyBorder="1" applyAlignment="1">
      <alignment horizontal="justify" vertical="center" wrapText="1"/>
    </xf>
    <xf numFmtId="0" fontId="45" fillId="2" borderId="59" xfId="0" applyFont="1" applyFill="1" applyBorder="1" applyAlignment="1">
      <alignment horizontal="justify" vertical="center" wrapText="1"/>
    </xf>
    <xf numFmtId="3" fontId="45" fillId="2" borderId="64" xfId="0" applyNumberFormat="1" applyFont="1" applyFill="1" applyBorder="1" applyAlignment="1">
      <alignment vertical="center" wrapText="1"/>
    </xf>
    <xf numFmtId="4" fontId="48" fillId="0" borderId="0" xfId="0" applyNumberFormat="1" applyFont="1"/>
    <xf numFmtId="3" fontId="48" fillId="0" borderId="0" xfId="0" applyNumberFormat="1" applyFont="1"/>
    <xf numFmtId="0" fontId="59" fillId="2" borderId="0" xfId="0" applyFont="1" applyFill="1" applyBorder="1" applyAlignment="1" applyProtection="1">
      <alignment horizontal="center"/>
      <protection locked="0"/>
    </xf>
    <xf numFmtId="168" fontId="45" fillId="2" borderId="55" xfId="0" applyNumberFormat="1" applyFont="1" applyFill="1" applyBorder="1" applyAlignment="1">
      <alignment horizontal="right" vertical="center" wrapText="1"/>
    </xf>
    <xf numFmtId="3" fontId="41" fillId="2" borderId="55" xfId="0" applyNumberFormat="1" applyFont="1" applyFill="1" applyBorder="1" applyAlignment="1">
      <alignment horizontal="right" vertical="center" wrapText="1"/>
    </xf>
    <xf numFmtId="0" fontId="51" fillId="2" borderId="72" xfId="0" applyFont="1" applyFill="1" applyBorder="1" applyAlignment="1">
      <alignment horizontal="left" vertical="center" wrapText="1"/>
    </xf>
    <xf numFmtId="0" fontId="51" fillId="2" borderId="73" xfId="0" applyFont="1" applyFill="1" applyBorder="1" applyAlignment="1">
      <alignment horizontal="left" vertical="center" wrapText="1"/>
    </xf>
    <xf numFmtId="3" fontId="45" fillId="2" borderId="68" xfId="0" applyNumberFormat="1" applyFont="1" applyFill="1" applyBorder="1" applyAlignment="1">
      <alignment horizontal="right" vertical="center" wrapText="1"/>
    </xf>
    <xf numFmtId="0" fontId="42" fillId="3" borderId="49" xfId="0" applyFont="1" applyFill="1" applyBorder="1" applyAlignment="1">
      <alignment horizontal="center" vertical="center"/>
    </xf>
    <xf numFmtId="0" fontId="42" fillId="3" borderId="49" xfId="0" applyFont="1" applyFill="1" applyBorder="1" applyAlignment="1">
      <alignment horizontal="center" vertical="center" wrapText="1"/>
    </xf>
    <xf numFmtId="0" fontId="42" fillId="3" borderId="50" xfId="0" applyFont="1" applyFill="1" applyBorder="1" applyAlignment="1">
      <alignment horizontal="center" vertical="center"/>
    </xf>
    <xf numFmtId="0" fontId="42" fillId="3" borderId="50" xfId="0" applyFont="1" applyFill="1" applyBorder="1" applyAlignment="1">
      <alignment horizontal="center" vertical="center" wrapText="1"/>
    </xf>
    <xf numFmtId="0" fontId="42" fillId="3" borderId="50" xfId="0" applyFont="1" applyFill="1" applyBorder="1" applyAlignment="1">
      <alignment horizontal="center" vertical="center" wrapText="1"/>
    </xf>
    <xf numFmtId="0" fontId="45" fillId="2" borderId="56" xfId="0" applyFont="1" applyFill="1" applyBorder="1" applyAlignment="1">
      <alignment horizontal="left" vertical="top"/>
    </xf>
    <xf numFmtId="0" fontId="45" fillId="2" borderId="54" xfId="0" applyFont="1" applyFill="1" applyBorder="1" applyAlignment="1">
      <alignment horizontal="left" vertical="top"/>
    </xf>
    <xf numFmtId="3" fontId="45" fillId="2" borderId="55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5" fillId="2" borderId="56" xfId="0" applyFont="1" applyFill="1" applyBorder="1" applyAlignment="1">
      <alignment horizontal="left" vertical="top" wrapText="1" indent="2"/>
    </xf>
    <xf numFmtId="0" fontId="45" fillId="2" borderId="54" xfId="0" applyFont="1" applyFill="1" applyBorder="1" applyAlignment="1">
      <alignment horizontal="left" vertical="top" wrapText="1" indent="2"/>
    </xf>
    <xf numFmtId="3" fontId="45" fillId="2" borderId="55" xfId="0" applyNumberFormat="1" applyFont="1" applyFill="1" applyBorder="1" applyAlignment="1">
      <alignment horizontal="right" vertical="top" wrapText="1"/>
    </xf>
    <xf numFmtId="0" fontId="41" fillId="2" borderId="56" xfId="0" applyFont="1" applyFill="1" applyBorder="1" applyAlignment="1">
      <alignment horizontal="left" vertical="top"/>
    </xf>
    <xf numFmtId="0" fontId="41" fillId="2" borderId="54" xfId="0" applyFont="1" applyFill="1" applyBorder="1" applyAlignment="1">
      <alignment horizontal="justify" vertical="top"/>
    </xf>
    <xf numFmtId="3" fontId="41" fillId="2" borderId="55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3" fontId="41" fillId="2" borderId="55" xfId="0" applyNumberFormat="1" applyFont="1" applyFill="1" applyBorder="1" applyAlignment="1">
      <alignment horizontal="right" vertical="top"/>
    </xf>
    <xf numFmtId="0" fontId="45" fillId="0" borderId="57" xfId="0" applyFont="1" applyFill="1" applyBorder="1" applyAlignment="1">
      <alignment vertical="top" wrapText="1"/>
    </xf>
    <xf numFmtId="0" fontId="45" fillId="0" borderId="59" xfId="0" applyFont="1" applyFill="1" applyBorder="1" applyAlignment="1">
      <alignment vertical="top" wrapText="1"/>
    </xf>
    <xf numFmtId="3" fontId="45" fillId="0" borderId="64" xfId="0" applyNumberFormat="1" applyFont="1" applyFill="1" applyBorder="1" applyAlignment="1">
      <alignment horizontal="right" vertical="top"/>
    </xf>
    <xf numFmtId="0" fontId="48" fillId="0" borderId="0" xfId="0" applyFont="1" applyAlignment="1">
      <alignment horizontal="left"/>
    </xf>
    <xf numFmtId="0" fontId="41" fillId="2" borderId="56" xfId="0" applyFont="1" applyFill="1" applyBorder="1" applyAlignment="1">
      <alignment horizontal="left" vertical="top"/>
    </xf>
    <xf numFmtId="0" fontId="41" fillId="2" borderId="54" xfId="0" applyFont="1" applyFill="1" applyBorder="1" applyAlignment="1">
      <alignment horizontal="left" vertical="top"/>
    </xf>
    <xf numFmtId="3" fontId="60" fillId="2" borderId="55" xfId="0" applyNumberFormat="1" applyFont="1" applyFill="1" applyBorder="1" applyAlignment="1">
      <alignment horizontal="right" vertical="top" wrapText="1"/>
    </xf>
    <xf numFmtId="3" fontId="61" fillId="2" borderId="55" xfId="0" applyNumberFormat="1" applyFont="1" applyFill="1" applyBorder="1" applyAlignment="1">
      <alignment horizontal="right" vertical="top" wrapText="1"/>
    </xf>
    <xf numFmtId="168" fontId="41" fillId="2" borderId="55" xfId="0" applyNumberFormat="1" applyFont="1" applyFill="1" applyBorder="1" applyAlignment="1">
      <alignment horizontal="right" vertical="top" wrapText="1"/>
    </xf>
    <xf numFmtId="3" fontId="61" fillId="2" borderId="55" xfId="0" applyNumberFormat="1" applyFont="1" applyFill="1" applyBorder="1" applyAlignment="1">
      <alignment horizontal="right" vertical="top"/>
    </xf>
    <xf numFmtId="0" fontId="45" fillId="0" borderId="72" xfId="0" applyFont="1" applyFill="1" applyBorder="1" applyAlignment="1">
      <alignment horizontal="left" vertical="top" wrapText="1"/>
    </xf>
    <xf numFmtId="0" fontId="45" fillId="0" borderId="61" xfId="0" applyFont="1" applyFill="1" applyBorder="1" applyAlignment="1">
      <alignment horizontal="left" vertical="top" wrapText="1"/>
    </xf>
    <xf numFmtId="3" fontId="45" fillId="0" borderId="68" xfId="0" applyNumberFormat="1" applyFont="1" applyFill="1" applyBorder="1" applyAlignment="1">
      <alignment horizontal="right" vertical="top"/>
    </xf>
    <xf numFmtId="0" fontId="41" fillId="0" borderId="0" xfId="0" applyFont="1" applyAlignment="1">
      <alignment horizontal="left"/>
    </xf>
    <xf numFmtId="0" fontId="41" fillId="0" borderId="0" xfId="0" applyFont="1"/>
    <xf numFmtId="3" fontId="41" fillId="0" borderId="0" xfId="0" applyNumberFormat="1" applyFont="1"/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7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307731</xdr:colOff>
      <xdr:row>0</xdr:row>
      <xdr:rowOff>195995</xdr:rowOff>
    </xdr:from>
    <xdr:to>
      <xdr:col>2</xdr:col>
      <xdr:colOff>813085</xdr:colOff>
      <xdr:row>4</xdr:row>
      <xdr:rowOff>199747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731" y="195995"/>
          <a:ext cx="3011162" cy="1000214"/>
        </a:xfrm>
        <a:prstGeom prst="rect">
          <a:avLst/>
        </a:prstGeom>
      </xdr:spPr>
    </xdr:pic>
    <xdr:clientData/>
  </xdr:twoCellAnchor>
  <xdr:twoCellAnchor editAs="oneCell">
    <xdr:from>
      <xdr:col>7</xdr:col>
      <xdr:colOff>1020536</xdr:colOff>
      <xdr:row>1</xdr:row>
      <xdr:rowOff>40820</xdr:rowOff>
    </xdr:from>
    <xdr:to>
      <xdr:col>9</xdr:col>
      <xdr:colOff>506276</xdr:colOff>
      <xdr:row>5</xdr:row>
      <xdr:rowOff>140606</xdr:rowOff>
    </xdr:to>
    <xdr:pic>
      <xdr:nvPicPr>
        <xdr:cNvPr id="4" name="Imagen 3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6107" y="285749"/>
          <a:ext cx="3037205" cy="107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1</xdr:col>
      <xdr:colOff>2009775</xdr:colOff>
      <xdr:row>4</xdr:row>
      <xdr:rowOff>133350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219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219075</xdr:colOff>
      <xdr:row>1</xdr:row>
      <xdr:rowOff>19050</xdr:rowOff>
    </xdr:from>
    <xdr:to>
      <xdr:col>7</xdr:col>
      <xdr:colOff>438150</xdr:colOff>
      <xdr:row>4</xdr:row>
      <xdr:rowOff>180975</xdr:rowOff>
    </xdr:to>
    <xdr:pic>
      <xdr:nvPicPr>
        <xdr:cNvPr id="3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9550"/>
          <a:ext cx="1914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1</xdr:col>
      <xdr:colOff>2047875</xdr:colOff>
      <xdr:row>4</xdr:row>
      <xdr:rowOff>142875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2314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0</xdr:row>
      <xdr:rowOff>190500</xdr:rowOff>
    </xdr:from>
    <xdr:to>
      <xdr:col>7</xdr:col>
      <xdr:colOff>495300</xdr:colOff>
      <xdr:row>4</xdr:row>
      <xdr:rowOff>161925</xdr:rowOff>
    </xdr:to>
    <xdr:pic>
      <xdr:nvPicPr>
        <xdr:cNvPr id="3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90500"/>
          <a:ext cx="1914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1</xdr:col>
      <xdr:colOff>2114550</xdr:colOff>
      <xdr:row>5</xdr:row>
      <xdr:rowOff>19050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24003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0</xdr:row>
      <xdr:rowOff>180975</xdr:rowOff>
    </xdr:from>
    <xdr:to>
      <xdr:col>7</xdr:col>
      <xdr:colOff>428625</xdr:colOff>
      <xdr:row>5</xdr:row>
      <xdr:rowOff>0</xdr:rowOff>
    </xdr:to>
    <xdr:pic>
      <xdr:nvPicPr>
        <xdr:cNvPr id="3" name="Imagen 3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80975"/>
          <a:ext cx="1914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2085975</xdr:colOff>
      <xdr:row>5</xdr:row>
      <xdr:rowOff>9525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2362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238125</xdr:colOff>
      <xdr:row>0</xdr:row>
      <xdr:rowOff>171450</xdr:rowOff>
    </xdr:from>
    <xdr:to>
      <xdr:col>7</xdr:col>
      <xdr:colOff>457200</xdr:colOff>
      <xdr:row>4</xdr:row>
      <xdr:rowOff>142875</xdr:rowOff>
    </xdr:to>
    <xdr:pic>
      <xdr:nvPicPr>
        <xdr:cNvPr id="3" name="Imagen 3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71450"/>
          <a:ext cx="1914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</xdr:col>
      <xdr:colOff>2085975</xdr:colOff>
      <xdr:row>5</xdr:row>
      <xdr:rowOff>66675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0975"/>
          <a:ext cx="2371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171450</xdr:rowOff>
    </xdr:from>
    <xdr:to>
      <xdr:col>7</xdr:col>
      <xdr:colOff>514350</xdr:colOff>
      <xdr:row>5</xdr:row>
      <xdr:rowOff>85725</xdr:rowOff>
    </xdr:to>
    <xdr:pic>
      <xdr:nvPicPr>
        <xdr:cNvPr id="3" name="Imagen 3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171450"/>
          <a:ext cx="1914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2190750</xdr:colOff>
      <xdr:row>5</xdr:row>
      <xdr:rowOff>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775"/>
          <a:ext cx="24669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647700</xdr:colOff>
      <xdr:row>0</xdr:row>
      <xdr:rowOff>142875</xdr:rowOff>
    </xdr:from>
    <xdr:to>
      <xdr:col>7</xdr:col>
      <xdr:colOff>457200</xdr:colOff>
      <xdr:row>4</xdr:row>
      <xdr:rowOff>152400</xdr:rowOff>
    </xdr:to>
    <xdr:pic>
      <xdr:nvPicPr>
        <xdr:cNvPr id="3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2875"/>
          <a:ext cx="2352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2209800</xdr:colOff>
      <xdr:row>5</xdr:row>
      <xdr:rowOff>9525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24574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152400</xdr:rowOff>
    </xdr:from>
    <xdr:to>
      <xdr:col>7</xdr:col>
      <xdr:colOff>533400</xdr:colOff>
      <xdr:row>4</xdr:row>
      <xdr:rowOff>180975</xdr:rowOff>
    </xdr:to>
    <xdr:pic>
      <xdr:nvPicPr>
        <xdr:cNvPr id="3" name="Imagen 5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152400"/>
          <a:ext cx="2286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1</xdr:col>
      <xdr:colOff>2190750</xdr:colOff>
      <xdr:row>5</xdr:row>
      <xdr:rowOff>66675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723900</xdr:colOff>
      <xdr:row>0</xdr:row>
      <xdr:rowOff>180975</xdr:rowOff>
    </xdr:from>
    <xdr:to>
      <xdr:col>7</xdr:col>
      <xdr:colOff>495300</xdr:colOff>
      <xdr:row>5</xdr:row>
      <xdr:rowOff>28575</xdr:rowOff>
    </xdr:to>
    <xdr:pic>
      <xdr:nvPicPr>
        <xdr:cNvPr id="3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80975"/>
          <a:ext cx="2314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142875</xdr:rowOff>
    </xdr:from>
    <xdr:to>
      <xdr:col>2</xdr:col>
      <xdr:colOff>168089</xdr:colOff>
      <xdr:row>3</xdr:row>
      <xdr:rowOff>168088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142875"/>
          <a:ext cx="2282638" cy="768163"/>
        </a:xfrm>
        <a:prstGeom prst="rect">
          <a:avLst/>
        </a:prstGeom>
      </xdr:spPr>
    </xdr:pic>
    <xdr:clientData/>
  </xdr:twoCellAnchor>
  <xdr:twoCellAnchor editAs="oneCell">
    <xdr:from>
      <xdr:col>7</xdr:col>
      <xdr:colOff>280147</xdr:colOff>
      <xdr:row>0</xdr:row>
      <xdr:rowOff>168088</xdr:rowOff>
    </xdr:from>
    <xdr:to>
      <xdr:col>9</xdr:col>
      <xdr:colOff>425823</xdr:colOff>
      <xdr:row>4</xdr:row>
      <xdr:rowOff>22411</xdr:rowOff>
    </xdr:to>
    <xdr:pic>
      <xdr:nvPicPr>
        <xdr:cNvPr id="3" name="Imagen 2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5422" y="168088"/>
          <a:ext cx="2374526" cy="844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675651</xdr:colOff>
      <xdr:row>17</xdr:row>
      <xdr:rowOff>153113</xdr:rowOff>
    </xdr:from>
    <xdr:ext cx="5417060" cy="1219436"/>
    <xdr:sp macro="" textlink="">
      <xdr:nvSpPr>
        <xdr:cNvPr id="4" name="Rectángulo 3"/>
        <xdr:cNvSpPr/>
      </xdr:nvSpPr>
      <xdr:spPr>
        <a:xfrm>
          <a:off x="2875926" y="4629863"/>
          <a:ext cx="5417060" cy="12194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7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</a:t>
          </a:r>
          <a:r>
            <a:rPr lang="es-ES" sz="7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"</a:t>
          </a:r>
          <a:endParaRPr lang="es-E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180976</xdr:rowOff>
    </xdr:from>
    <xdr:to>
      <xdr:col>2</xdr:col>
      <xdr:colOff>885825</xdr:colOff>
      <xdr:row>4</xdr:row>
      <xdr:rowOff>17514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80976"/>
          <a:ext cx="2324100" cy="827138"/>
        </a:xfrm>
        <a:prstGeom prst="rect">
          <a:avLst/>
        </a:prstGeom>
      </xdr:spPr>
    </xdr:pic>
    <xdr:clientData/>
  </xdr:twoCellAnchor>
  <xdr:twoCellAnchor editAs="oneCell">
    <xdr:from>
      <xdr:col>5</xdr:col>
      <xdr:colOff>1228725</xdr:colOff>
      <xdr:row>0</xdr:row>
      <xdr:rowOff>209550</xdr:rowOff>
    </xdr:from>
    <xdr:to>
      <xdr:col>7</xdr:col>
      <xdr:colOff>838200</xdr:colOff>
      <xdr:row>4</xdr:row>
      <xdr:rowOff>66675</xdr:rowOff>
    </xdr:to>
    <xdr:pic>
      <xdr:nvPicPr>
        <xdr:cNvPr id="3" name="Imagen 2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09550"/>
          <a:ext cx="21050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406149</xdr:colOff>
      <xdr:row>14</xdr:row>
      <xdr:rowOff>107448</xdr:rowOff>
    </xdr:from>
    <xdr:ext cx="5417060" cy="1219436"/>
    <xdr:sp macro="" textlink="">
      <xdr:nvSpPr>
        <xdr:cNvPr id="4" name="Rectángulo 3"/>
        <xdr:cNvSpPr/>
      </xdr:nvSpPr>
      <xdr:spPr>
        <a:xfrm>
          <a:off x="2044449" y="3374523"/>
          <a:ext cx="5417060" cy="12194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7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152401</xdr:rowOff>
    </xdr:from>
    <xdr:to>
      <xdr:col>3</xdr:col>
      <xdr:colOff>11206</xdr:colOff>
      <xdr:row>3</xdr:row>
      <xdr:rowOff>235325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52401"/>
          <a:ext cx="2687731" cy="825874"/>
        </a:xfrm>
        <a:prstGeom prst="rect">
          <a:avLst/>
        </a:prstGeom>
      </xdr:spPr>
    </xdr:pic>
    <xdr:clientData/>
  </xdr:twoCellAnchor>
  <xdr:twoCellAnchor editAs="oneCell">
    <xdr:from>
      <xdr:col>9</xdr:col>
      <xdr:colOff>201707</xdr:colOff>
      <xdr:row>0</xdr:row>
      <xdr:rowOff>179294</xdr:rowOff>
    </xdr:from>
    <xdr:to>
      <xdr:col>11</xdr:col>
      <xdr:colOff>493061</xdr:colOff>
      <xdr:row>4</xdr:row>
      <xdr:rowOff>89646</xdr:rowOff>
    </xdr:to>
    <xdr:pic>
      <xdr:nvPicPr>
        <xdr:cNvPr id="3" name="Imagen 2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2832" y="179294"/>
          <a:ext cx="2520204" cy="900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529974</xdr:colOff>
      <xdr:row>13</xdr:row>
      <xdr:rowOff>153112</xdr:rowOff>
    </xdr:from>
    <xdr:ext cx="5417060" cy="1219436"/>
    <xdr:sp macro="" textlink="">
      <xdr:nvSpPr>
        <xdr:cNvPr id="4" name="Rectángulo 3"/>
        <xdr:cNvSpPr/>
      </xdr:nvSpPr>
      <xdr:spPr>
        <a:xfrm>
          <a:off x="3377949" y="4172662"/>
          <a:ext cx="5417060" cy="12194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7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1952625</xdr:colOff>
      <xdr:row>3</xdr:row>
      <xdr:rowOff>123825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8859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36</xdr:row>
      <xdr:rowOff>76200</xdr:rowOff>
    </xdr:from>
    <xdr:to>
      <xdr:col>1</xdr:col>
      <xdr:colOff>1924050</xdr:colOff>
      <xdr:row>39</xdr:row>
      <xdr:rowOff>114300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200900"/>
          <a:ext cx="1838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0</xdr:row>
      <xdr:rowOff>114300</xdr:rowOff>
    </xdr:from>
    <xdr:to>
      <xdr:col>4</xdr:col>
      <xdr:colOff>876300</xdr:colOff>
      <xdr:row>4</xdr:row>
      <xdr:rowOff>9525</xdr:rowOff>
    </xdr:to>
    <xdr:pic>
      <xdr:nvPicPr>
        <xdr:cNvPr id="4" name="Imagen 6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14300"/>
          <a:ext cx="1819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266700</xdr:colOff>
      <xdr:row>36</xdr:row>
      <xdr:rowOff>161925</xdr:rowOff>
    </xdr:from>
    <xdr:to>
      <xdr:col>4</xdr:col>
      <xdr:colOff>923925</xdr:colOff>
      <xdr:row>40</xdr:row>
      <xdr:rowOff>0</xdr:rowOff>
    </xdr:to>
    <xdr:pic>
      <xdr:nvPicPr>
        <xdr:cNvPr id="5" name="Imagen 7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7286625"/>
          <a:ext cx="1905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2</xdr:col>
      <xdr:colOff>390525</xdr:colOff>
      <xdr:row>3</xdr:row>
      <xdr:rowOff>133350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2609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0</xdr:row>
      <xdr:rowOff>190500</xdr:rowOff>
    </xdr:from>
    <xdr:to>
      <xdr:col>8</xdr:col>
      <xdr:colOff>476250</xdr:colOff>
      <xdr:row>4</xdr:row>
      <xdr:rowOff>57150</xdr:rowOff>
    </xdr:to>
    <xdr:pic>
      <xdr:nvPicPr>
        <xdr:cNvPr id="3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90500"/>
          <a:ext cx="2305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419100</xdr:colOff>
      <xdr:row>4</xdr:row>
      <xdr:rowOff>19050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638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0</xdr:row>
      <xdr:rowOff>142875</xdr:rowOff>
    </xdr:from>
    <xdr:to>
      <xdr:col>8</xdr:col>
      <xdr:colOff>219075</xdr:colOff>
      <xdr:row>4</xdr:row>
      <xdr:rowOff>0</xdr:rowOff>
    </xdr:to>
    <xdr:pic>
      <xdr:nvPicPr>
        <xdr:cNvPr id="3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142875"/>
          <a:ext cx="2171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2076450</xdr:colOff>
      <xdr:row>4</xdr:row>
      <xdr:rowOff>114300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2295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1</xdr:row>
      <xdr:rowOff>28575</xdr:rowOff>
    </xdr:from>
    <xdr:to>
      <xdr:col>7</xdr:col>
      <xdr:colOff>514350</xdr:colOff>
      <xdr:row>5</xdr:row>
      <xdr:rowOff>66675</xdr:rowOff>
    </xdr:to>
    <xdr:pic>
      <xdr:nvPicPr>
        <xdr:cNvPr id="3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19075"/>
          <a:ext cx="2143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142875</xdr:rowOff>
    </xdr:from>
    <xdr:to>
      <xdr:col>1</xdr:col>
      <xdr:colOff>2066925</xdr:colOff>
      <xdr:row>5</xdr:row>
      <xdr:rowOff>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352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180975</xdr:rowOff>
    </xdr:from>
    <xdr:to>
      <xdr:col>7</xdr:col>
      <xdr:colOff>285750</xdr:colOff>
      <xdr:row>5</xdr:row>
      <xdr:rowOff>38100</xdr:rowOff>
    </xdr:to>
    <xdr:pic>
      <xdr:nvPicPr>
        <xdr:cNvPr id="3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80975"/>
          <a:ext cx="1914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E.A.I.Det.%20L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EAPED.LDF.CONA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D (1)"/>
      <sheetName val="EAID (2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PED NE COG"/>
      <sheetName val="EAPED NE COG (2)"/>
      <sheetName val="EAPED NE COG (3)"/>
      <sheetName val="EAPED E COG"/>
      <sheetName val="EAPED E COG (2)"/>
      <sheetName val="EAPED E COG (3)"/>
      <sheetName val="EAPED CA"/>
      <sheetName val="EAPED CF"/>
      <sheetName val="EAPED CF (2)"/>
      <sheetName val="EAPED CSPC"/>
    </sheetNames>
    <sheetDataSet>
      <sheetData sheetId="0">
        <row r="10">
          <cell r="C10">
            <v>44543312</v>
          </cell>
          <cell r="D10">
            <v>18156145</v>
          </cell>
          <cell r="E10">
            <v>62699457</v>
          </cell>
          <cell r="F10">
            <v>41956161</v>
          </cell>
          <cell r="G10">
            <v>40298814</v>
          </cell>
          <cell r="H10">
            <v>20743295</v>
          </cell>
        </row>
      </sheetData>
      <sheetData sheetId="1">
        <row r="11">
          <cell r="C11">
            <v>6436000</v>
          </cell>
          <cell r="D11">
            <v>10757069</v>
          </cell>
          <cell r="E11">
            <v>17193069</v>
          </cell>
          <cell r="F11">
            <v>12031404</v>
          </cell>
          <cell r="G11">
            <v>12007675</v>
          </cell>
          <cell r="H11">
            <v>5161665</v>
          </cell>
        </row>
        <row r="21">
          <cell r="C21">
            <v>0</v>
          </cell>
          <cell r="D21">
            <v>57240</v>
          </cell>
          <cell r="E21">
            <v>57240</v>
          </cell>
          <cell r="F21">
            <v>0</v>
          </cell>
          <cell r="G21">
            <v>0</v>
          </cell>
          <cell r="H21">
            <v>57240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</sheetData>
      <sheetData sheetId="2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</sheetData>
      <sheetData sheetId="3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</sheetData>
      <sheetData sheetId="4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</sheetData>
      <sheetData sheetId="5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</sheetData>
      <sheetData sheetId="6"/>
      <sheetData sheetId="7">
        <row r="10">
          <cell r="C10">
            <v>44543312</v>
          </cell>
          <cell r="D10">
            <v>18156145</v>
          </cell>
          <cell r="E10">
            <v>62699457</v>
          </cell>
          <cell r="F10">
            <v>41956162</v>
          </cell>
          <cell r="G10">
            <v>40298814</v>
          </cell>
          <cell r="H10">
            <v>20743295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view="pageBreakPreview" topLeftCell="B1" zoomScale="70" zoomScaleNormal="70" zoomScaleSheetLayoutView="70" zoomScalePageLayoutView="80" workbookViewId="0">
      <selection activeCell="E70" sqref="E70"/>
    </sheetView>
  </sheetViews>
  <sheetFormatPr baseColWidth="10" defaultColWidth="11.42578125" defaultRowHeight="12"/>
  <cols>
    <col min="1" max="1" width="4.85546875" style="2" customWidth="1"/>
    <col min="2" max="2" width="32.7109375" style="1" customWidth="1"/>
    <col min="3" max="3" width="37.85546875" style="2" customWidth="1"/>
    <col min="4" max="5" width="25.7109375" style="2" customWidth="1"/>
    <col min="6" max="6" width="11" style="10" customWidth="1"/>
    <col min="7" max="7" width="32.7109375" style="2" customWidth="1"/>
    <col min="8" max="8" width="27.5703125" style="2" customWidth="1"/>
    <col min="9" max="10" width="25.7109375" style="2" customWidth="1"/>
    <col min="11" max="11" width="4.85546875" style="4" customWidth="1"/>
    <col min="12" max="12" width="1.7109375" style="3" customWidth="1"/>
    <col min="13" max="16384" width="11.42578125" style="2"/>
  </cols>
  <sheetData>
    <row r="1" spans="1:12" ht="20.100000000000001" customHeight="1">
      <c r="A1" s="72" t="s">
        <v>141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"/>
    </row>
    <row r="2" spans="1:12" ht="20.100000000000001" customHeight="1">
      <c r="A2" s="72" t="s">
        <v>142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1"/>
    </row>
    <row r="3" spans="1:12" ht="20.100000000000001" customHeight="1">
      <c r="A3" s="72" t="s">
        <v>139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2" ht="20.100000000000001" customHeight="1">
      <c r="A4" s="72" t="s">
        <v>143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20.100000000000001" customHeigh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20.100000000000001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2" ht="3" customHeight="1">
      <c r="A7" s="18"/>
      <c r="B7" s="18"/>
      <c r="C7" s="18"/>
      <c r="D7" s="18"/>
      <c r="E7" s="18"/>
      <c r="F7" s="19"/>
      <c r="G7" s="18"/>
      <c r="H7" s="18"/>
      <c r="I7" s="18"/>
      <c r="J7" s="18"/>
      <c r="K7" s="20"/>
      <c r="L7" s="1"/>
    </row>
    <row r="8" spans="1:12" ht="3" customHeight="1" thickBot="1">
      <c r="A8" s="18"/>
      <c r="B8" s="18"/>
      <c r="C8" s="18"/>
      <c r="D8" s="18"/>
      <c r="E8" s="18"/>
      <c r="F8" s="19"/>
      <c r="G8" s="18"/>
      <c r="H8" s="18"/>
      <c r="I8" s="18"/>
      <c r="J8" s="18"/>
      <c r="K8" s="21"/>
    </row>
    <row r="9" spans="1:12" s="6" customFormat="1" ht="30" customHeight="1" thickBot="1">
      <c r="A9" s="76"/>
      <c r="B9" s="78" t="s">
        <v>1</v>
      </c>
      <c r="C9" s="78"/>
      <c r="D9" s="80" t="s">
        <v>2</v>
      </c>
      <c r="E9" s="81"/>
      <c r="F9" s="82"/>
      <c r="G9" s="78" t="s">
        <v>1</v>
      </c>
      <c r="H9" s="84"/>
      <c r="I9" s="65" t="s">
        <v>2</v>
      </c>
      <c r="J9" s="66"/>
      <c r="K9" s="67"/>
      <c r="L9" s="5"/>
    </row>
    <row r="10" spans="1:12" s="6" customFormat="1" ht="30" customHeight="1" thickBot="1">
      <c r="A10" s="77"/>
      <c r="B10" s="79"/>
      <c r="C10" s="79"/>
      <c r="D10" s="22">
        <v>2021</v>
      </c>
      <c r="E10" s="22">
        <v>2020</v>
      </c>
      <c r="F10" s="83"/>
      <c r="G10" s="79"/>
      <c r="H10" s="85"/>
      <c r="I10" s="22">
        <v>2021</v>
      </c>
      <c r="J10" s="68">
        <v>2020</v>
      </c>
      <c r="K10" s="69"/>
      <c r="L10" s="5"/>
    </row>
    <row r="11" spans="1:12" ht="3" customHeight="1">
      <c r="A11" s="23"/>
      <c r="B11" s="24"/>
      <c r="C11" s="24"/>
      <c r="D11" s="24"/>
      <c r="E11" s="24"/>
      <c r="F11" s="25"/>
      <c r="G11" s="24"/>
      <c r="H11" s="24"/>
      <c r="I11" s="24"/>
      <c r="J11" s="24"/>
      <c r="K11" s="26"/>
      <c r="L11" s="1"/>
    </row>
    <row r="12" spans="1:12" ht="15" customHeight="1">
      <c r="A12" s="27"/>
      <c r="B12" s="70" t="s">
        <v>3</v>
      </c>
      <c r="C12" s="70"/>
      <c r="D12" s="28"/>
      <c r="E12" s="29"/>
      <c r="F12" s="30"/>
      <c r="G12" s="70" t="s">
        <v>4</v>
      </c>
      <c r="H12" s="70"/>
      <c r="I12" s="31"/>
      <c r="J12" s="31"/>
      <c r="K12" s="32"/>
    </row>
    <row r="13" spans="1:12" ht="5.0999999999999996" customHeight="1">
      <c r="A13" s="27"/>
      <c r="B13" s="33"/>
      <c r="C13" s="31"/>
      <c r="D13" s="34"/>
      <c r="E13" s="34"/>
      <c r="F13" s="30"/>
      <c r="G13" s="33"/>
      <c r="H13" s="31"/>
      <c r="I13" s="35"/>
      <c r="J13" s="35"/>
      <c r="K13" s="32"/>
    </row>
    <row r="14" spans="1:12" ht="15" customHeight="1">
      <c r="A14" s="27"/>
      <c r="B14" s="71" t="s">
        <v>5</v>
      </c>
      <c r="C14" s="71"/>
      <c r="D14" s="34"/>
      <c r="E14" s="34"/>
      <c r="F14" s="30"/>
      <c r="G14" s="71" t="s">
        <v>6</v>
      </c>
      <c r="H14" s="71"/>
      <c r="I14" s="34"/>
      <c r="J14" s="34"/>
      <c r="K14" s="32"/>
    </row>
    <row r="15" spans="1:12" ht="5.0999999999999996" customHeight="1">
      <c r="A15" s="27"/>
      <c r="B15" s="36"/>
      <c r="C15" s="37"/>
      <c r="D15" s="34"/>
      <c r="E15" s="34"/>
      <c r="F15" s="30"/>
      <c r="G15" s="36"/>
      <c r="H15" s="37"/>
      <c r="I15" s="34"/>
      <c r="J15" s="34"/>
      <c r="K15" s="32"/>
    </row>
    <row r="16" spans="1:12" ht="15" customHeight="1">
      <c r="A16" s="38" t="s">
        <v>61</v>
      </c>
      <c r="B16" s="70" t="s">
        <v>7</v>
      </c>
      <c r="C16" s="70"/>
      <c r="D16" s="39">
        <f>SUM(D17:D23)</f>
        <v>7729547.9299999997</v>
      </c>
      <c r="E16" s="39">
        <f>SUM(E17:E23)</f>
        <v>4927898</v>
      </c>
      <c r="F16" s="40" t="s">
        <v>61</v>
      </c>
      <c r="G16" s="70" t="s">
        <v>8</v>
      </c>
      <c r="H16" s="70"/>
      <c r="I16" s="39">
        <f>SUM(I17:I25)</f>
        <v>4060322.93</v>
      </c>
      <c r="J16" s="39">
        <f>SUM(J17:J25)</f>
        <v>7733674.3799999999</v>
      </c>
      <c r="K16" s="32"/>
    </row>
    <row r="17" spans="1:14" ht="15" customHeight="1">
      <c r="A17" s="41"/>
      <c r="B17" s="86" t="s">
        <v>63</v>
      </c>
      <c r="C17" s="86"/>
      <c r="D17" s="42">
        <v>0</v>
      </c>
      <c r="E17" s="42">
        <v>0</v>
      </c>
      <c r="F17" s="30"/>
      <c r="G17" s="86" t="s">
        <v>98</v>
      </c>
      <c r="H17" s="86"/>
      <c r="I17" s="42">
        <v>1080456.18</v>
      </c>
      <c r="J17" s="42">
        <v>1229424.32</v>
      </c>
      <c r="K17" s="32"/>
    </row>
    <row r="18" spans="1:14" ht="15" customHeight="1">
      <c r="A18" s="41"/>
      <c r="B18" s="86" t="s">
        <v>64</v>
      </c>
      <c r="C18" s="86"/>
      <c r="D18" s="42">
        <v>7729547.9299999997</v>
      </c>
      <c r="E18" s="42">
        <v>4927898</v>
      </c>
      <c r="F18" s="30"/>
      <c r="G18" s="86" t="s">
        <v>99</v>
      </c>
      <c r="H18" s="86"/>
      <c r="I18" s="42">
        <v>1190103.1100000001</v>
      </c>
      <c r="J18" s="42">
        <v>3734632.48</v>
      </c>
      <c r="K18" s="32"/>
    </row>
    <row r="19" spans="1:14" ht="15" customHeight="1">
      <c r="A19" s="41"/>
      <c r="B19" s="86" t="s">
        <v>65</v>
      </c>
      <c r="C19" s="86"/>
      <c r="D19" s="42">
        <v>0</v>
      </c>
      <c r="E19" s="42">
        <v>0</v>
      </c>
      <c r="F19" s="30"/>
      <c r="G19" s="86" t="s">
        <v>100</v>
      </c>
      <c r="H19" s="86"/>
      <c r="I19" s="42">
        <v>0</v>
      </c>
      <c r="J19" s="42">
        <v>0</v>
      </c>
      <c r="K19" s="32"/>
    </row>
    <row r="20" spans="1:14" ht="15" customHeight="1">
      <c r="A20" s="41"/>
      <c r="B20" s="86" t="s">
        <v>66</v>
      </c>
      <c r="C20" s="86"/>
      <c r="D20" s="42">
        <v>0</v>
      </c>
      <c r="E20" s="42">
        <v>0</v>
      </c>
      <c r="F20" s="30"/>
      <c r="G20" s="86" t="s">
        <v>101</v>
      </c>
      <c r="H20" s="86"/>
      <c r="I20" s="42">
        <v>0</v>
      </c>
      <c r="J20" s="42">
        <v>0</v>
      </c>
      <c r="K20" s="32"/>
    </row>
    <row r="21" spans="1:14" ht="15" customHeight="1">
      <c r="A21" s="41"/>
      <c r="B21" s="86" t="s">
        <v>67</v>
      </c>
      <c r="C21" s="86"/>
      <c r="D21" s="42">
        <v>0</v>
      </c>
      <c r="E21" s="42">
        <v>0</v>
      </c>
      <c r="F21" s="30"/>
      <c r="G21" s="86" t="s">
        <v>102</v>
      </c>
      <c r="H21" s="86"/>
      <c r="I21" s="42">
        <v>1597732.29</v>
      </c>
      <c r="J21" s="42">
        <v>2037919.36</v>
      </c>
      <c r="K21" s="32"/>
    </row>
    <row r="22" spans="1:14" ht="15" customHeight="1">
      <c r="A22" s="41"/>
      <c r="B22" s="86" t="s">
        <v>68</v>
      </c>
      <c r="C22" s="86"/>
      <c r="D22" s="42">
        <v>0</v>
      </c>
      <c r="E22" s="42">
        <v>0</v>
      </c>
      <c r="F22" s="30"/>
      <c r="G22" s="86" t="s">
        <v>103</v>
      </c>
      <c r="H22" s="86"/>
      <c r="I22" s="42">
        <v>0</v>
      </c>
      <c r="J22" s="42">
        <v>0</v>
      </c>
      <c r="K22" s="32"/>
    </row>
    <row r="23" spans="1:14" ht="15" customHeight="1">
      <c r="A23" s="41"/>
      <c r="B23" s="86" t="s">
        <v>69</v>
      </c>
      <c r="C23" s="86"/>
      <c r="D23" s="42">
        <v>0</v>
      </c>
      <c r="E23" s="42">
        <v>0</v>
      </c>
      <c r="F23" s="30"/>
      <c r="G23" s="86" t="s">
        <v>104</v>
      </c>
      <c r="H23" s="86"/>
      <c r="I23" s="42">
        <v>216583.39</v>
      </c>
      <c r="J23" s="42">
        <v>765750.26</v>
      </c>
      <c r="K23" s="32"/>
    </row>
    <row r="24" spans="1:14" s="3" customFormat="1" ht="15" customHeight="1">
      <c r="A24" s="38" t="s">
        <v>62</v>
      </c>
      <c r="B24" s="70" t="s">
        <v>9</v>
      </c>
      <c r="C24" s="70"/>
      <c r="D24" s="39">
        <f>SUM(D25:D31)</f>
        <v>19422533.550000001</v>
      </c>
      <c r="E24" s="39">
        <f>SUM(E25:E31)</f>
        <v>7517193.7399999993</v>
      </c>
      <c r="F24" s="30"/>
      <c r="G24" s="86" t="s">
        <v>105</v>
      </c>
      <c r="H24" s="86"/>
      <c r="I24" s="42">
        <v>0</v>
      </c>
      <c r="J24" s="42">
        <v>0</v>
      </c>
      <c r="K24" s="32"/>
      <c r="M24" s="2"/>
      <c r="N24" s="2"/>
    </row>
    <row r="25" spans="1:14" s="3" customFormat="1" ht="15" customHeight="1">
      <c r="A25" s="43"/>
      <c r="B25" s="86" t="s">
        <v>70</v>
      </c>
      <c r="C25" s="86"/>
      <c r="D25" s="42">
        <v>0</v>
      </c>
      <c r="E25" s="42">
        <v>0</v>
      </c>
      <c r="F25" s="30"/>
      <c r="G25" s="86" t="s">
        <v>106</v>
      </c>
      <c r="H25" s="86"/>
      <c r="I25" s="64">
        <v>-24552.04</v>
      </c>
      <c r="J25" s="64">
        <v>-34052.04</v>
      </c>
      <c r="K25" s="32"/>
      <c r="M25" s="2"/>
      <c r="N25" s="2"/>
    </row>
    <row r="26" spans="1:14" s="3" customFormat="1" ht="15" customHeight="1">
      <c r="A26" s="43"/>
      <c r="B26" s="86" t="s">
        <v>71</v>
      </c>
      <c r="C26" s="86"/>
      <c r="D26" s="42">
        <v>18810931.82</v>
      </c>
      <c r="E26" s="42">
        <v>7258524.2199999997</v>
      </c>
      <c r="F26" s="40" t="s">
        <v>62</v>
      </c>
      <c r="G26" s="70" t="s">
        <v>10</v>
      </c>
      <c r="H26" s="70"/>
      <c r="I26" s="39">
        <f>SUM(I27:I29)</f>
        <v>0</v>
      </c>
      <c r="J26" s="39">
        <f>SUM(J27:J29)</f>
        <v>0</v>
      </c>
      <c r="K26" s="32"/>
      <c r="M26" s="2"/>
      <c r="N26" s="2"/>
    </row>
    <row r="27" spans="1:14" s="3" customFormat="1" ht="15" customHeight="1">
      <c r="A27" s="43"/>
      <c r="B27" s="86" t="s">
        <v>72</v>
      </c>
      <c r="C27" s="86"/>
      <c r="D27" s="42">
        <v>409642.75</v>
      </c>
      <c r="E27" s="42">
        <v>111024.47</v>
      </c>
      <c r="F27" s="30"/>
      <c r="G27" s="86" t="s">
        <v>108</v>
      </c>
      <c r="H27" s="86"/>
      <c r="I27" s="42">
        <v>0</v>
      </c>
      <c r="J27" s="42">
        <v>0</v>
      </c>
      <c r="K27" s="32"/>
      <c r="M27" s="2"/>
      <c r="N27" s="2"/>
    </row>
    <row r="28" spans="1:14" s="3" customFormat="1" ht="15">
      <c r="A28" s="43"/>
      <c r="B28" s="86" t="s">
        <v>73</v>
      </c>
      <c r="C28" s="86"/>
      <c r="D28" s="42">
        <v>0</v>
      </c>
      <c r="E28" s="42">
        <v>0</v>
      </c>
      <c r="F28" s="30"/>
      <c r="G28" s="86" t="s">
        <v>140</v>
      </c>
      <c r="H28" s="86"/>
      <c r="I28" s="42">
        <v>0</v>
      </c>
      <c r="J28" s="42">
        <v>0</v>
      </c>
      <c r="K28" s="32"/>
      <c r="M28" s="2"/>
      <c r="N28" s="2"/>
    </row>
    <row r="29" spans="1:14" s="3" customFormat="1" ht="15" customHeight="1">
      <c r="A29" s="43"/>
      <c r="B29" s="86" t="s">
        <v>74</v>
      </c>
      <c r="C29" s="86"/>
      <c r="D29" s="42">
        <v>14000</v>
      </c>
      <c r="E29" s="42">
        <v>0</v>
      </c>
      <c r="F29" s="30"/>
      <c r="G29" s="86" t="s">
        <v>109</v>
      </c>
      <c r="H29" s="86"/>
      <c r="I29" s="42">
        <v>0</v>
      </c>
      <c r="J29" s="42">
        <v>0</v>
      </c>
      <c r="K29" s="32"/>
      <c r="M29" s="2"/>
      <c r="N29" s="2"/>
    </row>
    <row r="30" spans="1:14" s="3" customFormat="1" ht="15" customHeight="1">
      <c r="A30" s="43"/>
      <c r="B30" s="86" t="s">
        <v>75</v>
      </c>
      <c r="C30" s="86"/>
      <c r="D30" s="42">
        <v>14200</v>
      </c>
      <c r="E30" s="42">
        <v>0</v>
      </c>
      <c r="F30" s="40" t="s">
        <v>88</v>
      </c>
      <c r="G30" s="70" t="s">
        <v>12</v>
      </c>
      <c r="H30" s="70"/>
      <c r="I30" s="39">
        <f>SUM(I31:I32)</f>
        <v>0</v>
      </c>
      <c r="J30" s="39">
        <f>SUM(J31:J32)</f>
        <v>0</v>
      </c>
      <c r="K30" s="32"/>
      <c r="M30" s="2"/>
      <c r="N30" s="2"/>
    </row>
    <row r="31" spans="1:14" s="3" customFormat="1" ht="15" customHeight="1">
      <c r="A31" s="43"/>
      <c r="B31" s="86" t="s">
        <v>76</v>
      </c>
      <c r="C31" s="86"/>
      <c r="D31" s="42">
        <v>173758.98</v>
      </c>
      <c r="E31" s="42">
        <v>147645.04999999999</v>
      </c>
      <c r="F31" s="30"/>
      <c r="G31" s="86" t="s">
        <v>110</v>
      </c>
      <c r="H31" s="86"/>
      <c r="I31" s="42">
        <v>0</v>
      </c>
      <c r="J31" s="42">
        <v>0</v>
      </c>
      <c r="K31" s="32"/>
      <c r="M31" s="2"/>
      <c r="N31" s="2"/>
    </row>
    <row r="32" spans="1:14" s="3" customFormat="1" ht="15" customHeight="1">
      <c r="A32" s="38" t="s">
        <v>88</v>
      </c>
      <c r="B32" s="70" t="s">
        <v>11</v>
      </c>
      <c r="C32" s="70"/>
      <c r="D32" s="39">
        <f>SUM(D33:D37)</f>
        <v>225363.54</v>
      </c>
      <c r="E32" s="39">
        <f>SUM(E33:E37)</f>
        <v>154603.99</v>
      </c>
      <c r="F32" s="30"/>
      <c r="G32" s="86" t="s">
        <v>111</v>
      </c>
      <c r="H32" s="86"/>
      <c r="I32" s="42">
        <v>0</v>
      </c>
      <c r="J32" s="42">
        <v>0</v>
      </c>
      <c r="K32" s="32"/>
      <c r="M32" s="2"/>
      <c r="N32" s="2"/>
    </row>
    <row r="33" spans="1:14" s="3" customFormat="1" ht="15" customHeight="1">
      <c r="A33" s="43"/>
      <c r="B33" s="86" t="s">
        <v>77</v>
      </c>
      <c r="C33" s="86"/>
      <c r="D33" s="42">
        <v>225363.54</v>
      </c>
      <c r="E33" s="42">
        <v>154603.99</v>
      </c>
      <c r="F33" s="40" t="s">
        <v>87</v>
      </c>
      <c r="G33" s="70" t="s">
        <v>14</v>
      </c>
      <c r="H33" s="70"/>
      <c r="I33" s="39">
        <v>0</v>
      </c>
      <c r="J33" s="39">
        <v>0</v>
      </c>
      <c r="K33" s="32"/>
      <c r="M33" s="2"/>
      <c r="N33" s="2"/>
    </row>
    <row r="34" spans="1:14" s="3" customFormat="1" ht="15" customHeight="1">
      <c r="A34" s="43"/>
      <c r="B34" s="86" t="s">
        <v>78</v>
      </c>
      <c r="C34" s="86"/>
      <c r="D34" s="42">
        <v>0</v>
      </c>
      <c r="E34" s="42">
        <v>0</v>
      </c>
      <c r="F34" s="40" t="s">
        <v>89</v>
      </c>
      <c r="G34" s="70" t="s">
        <v>16</v>
      </c>
      <c r="H34" s="70"/>
      <c r="I34" s="39">
        <f>SUM(I35:I37)</f>
        <v>0</v>
      </c>
      <c r="J34" s="39">
        <f>SUM(J35:J37)</f>
        <v>0</v>
      </c>
      <c r="K34" s="32"/>
      <c r="M34" s="2"/>
      <c r="N34" s="2"/>
    </row>
    <row r="35" spans="1:14" s="3" customFormat="1" ht="15" customHeight="1">
      <c r="A35" s="43"/>
      <c r="B35" s="86" t="s">
        <v>79</v>
      </c>
      <c r="C35" s="86"/>
      <c r="D35" s="42">
        <v>0</v>
      </c>
      <c r="E35" s="42">
        <v>0</v>
      </c>
      <c r="F35" s="30"/>
      <c r="G35" s="86" t="s">
        <v>112</v>
      </c>
      <c r="H35" s="86"/>
      <c r="I35" s="42">
        <v>0</v>
      </c>
      <c r="J35" s="42">
        <v>0</v>
      </c>
      <c r="K35" s="32"/>
      <c r="M35" s="2"/>
      <c r="N35" s="2"/>
    </row>
    <row r="36" spans="1:14" s="3" customFormat="1" ht="15" customHeight="1">
      <c r="A36" s="43"/>
      <c r="B36" s="86" t="s">
        <v>80</v>
      </c>
      <c r="C36" s="86"/>
      <c r="D36" s="42">
        <v>0</v>
      </c>
      <c r="E36" s="42">
        <v>0</v>
      </c>
      <c r="F36" s="30"/>
      <c r="G36" s="86" t="s">
        <v>113</v>
      </c>
      <c r="H36" s="86"/>
      <c r="I36" s="42">
        <v>0</v>
      </c>
      <c r="J36" s="42">
        <v>0</v>
      </c>
      <c r="K36" s="32"/>
      <c r="M36" s="2"/>
      <c r="N36" s="2"/>
    </row>
    <row r="37" spans="1:14" s="3" customFormat="1" ht="15" customHeight="1">
      <c r="A37" s="43"/>
      <c r="B37" s="86" t="s">
        <v>81</v>
      </c>
      <c r="C37" s="86"/>
      <c r="D37" s="42">
        <v>0</v>
      </c>
      <c r="E37" s="42">
        <v>0</v>
      </c>
      <c r="F37" s="30"/>
      <c r="G37" s="86" t="s">
        <v>114</v>
      </c>
      <c r="H37" s="86"/>
      <c r="I37" s="42">
        <v>0</v>
      </c>
      <c r="J37" s="42">
        <v>0</v>
      </c>
      <c r="K37" s="32"/>
      <c r="M37" s="2"/>
      <c r="N37" s="2"/>
    </row>
    <row r="38" spans="1:14" s="3" customFormat="1" ht="15" customHeight="1">
      <c r="A38" s="38" t="s">
        <v>87</v>
      </c>
      <c r="B38" s="70" t="s">
        <v>13</v>
      </c>
      <c r="C38" s="70"/>
      <c r="D38" s="39">
        <f>SUM(D39:D43)</f>
        <v>0</v>
      </c>
      <c r="E38" s="39">
        <f>SUM(E39:E43)</f>
        <v>0</v>
      </c>
      <c r="F38" s="40" t="s">
        <v>90</v>
      </c>
      <c r="G38" s="70" t="s">
        <v>18</v>
      </c>
      <c r="H38" s="70"/>
      <c r="I38" s="39">
        <f>SUM(I39:I44)</f>
        <v>0</v>
      </c>
      <c r="J38" s="39">
        <f>SUM(J39:J44)</f>
        <v>0</v>
      </c>
      <c r="K38" s="32"/>
      <c r="M38" s="2"/>
      <c r="N38" s="2"/>
    </row>
    <row r="39" spans="1:14" s="3" customFormat="1" ht="15" customHeight="1">
      <c r="A39" s="43"/>
      <c r="B39" s="86" t="s">
        <v>82</v>
      </c>
      <c r="C39" s="86"/>
      <c r="D39" s="42">
        <v>0</v>
      </c>
      <c r="E39" s="42">
        <v>0</v>
      </c>
      <c r="F39" s="30"/>
      <c r="G39" s="86" t="s">
        <v>115</v>
      </c>
      <c r="H39" s="86"/>
      <c r="I39" s="42">
        <v>0</v>
      </c>
      <c r="J39" s="42">
        <v>0</v>
      </c>
      <c r="K39" s="32"/>
      <c r="M39" s="2"/>
      <c r="N39" s="2"/>
    </row>
    <row r="40" spans="1:14" s="3" customFormat="1" ht="15" customHeight="1">
      <c r="A40" s="43"/>
      <c r="B40" s="86" t="s">
        <v>83</v>
      </c>
      <c r="C40" s="86"/>
      <c r="D40" s="42">
        <v>0</v>
      </c>
      <c r="E40" s="42">
        <v>0</v>
      </c>
      <c r="F40" s="30"/>
      <c r="G40" s="86" t="s">
        <v>116</v>
      </c>
      <c r="H40" s="86"/>
      <c r="I40" s="42">
        <v>0</v>
      </c>
      <c r="J40" s="42">
        <v>0</v>
      </c>
      <c r="K40" s="32"/>
      <c r="M40" s="2"/>
      <c r="N40" s="2"/>
    </row>
    <row r="41" spans="1:14" s="3" customFormat="1" ht="15" customHeight="1">
      <c r="A41" s="43"/>
      <c r="B41" s="86" t="s">
        <v>84</v>
      </c>
      <c r="C41" s="86"/>
      <c r="D41" s="42">
        <v>0</v>
      </c>
      <c r="E41" s="42">
        <v>0</v>
      </c>
      <c r="F41" s="30"/>
      <c r="G41" s="86" t="s">
        <v>117</v>
      </c>
      <c r="H41" s="86"/>
      <c r="I41" s="42">
        <v>0</v>
      </c>
      <c r="J41" s="42">
        <v>0</v>
      </c>
      <c r="K41" s="32"/>
      <c r="M41" s="2"/>
      <c r="N41" s="2"/>
    </row>
    <row r="42" spans="1:14" s="3" customFormat="1" ht="15" customHeight="1">
      <c r="A42" s="43"/>
      <c r="B42" s="86" t="s">
        <v>85</v>
      </c>
      <c r="C42" s="86"/>
      <c r="D42" s="42">
        <v>0</v>
      </c>
      <c r="E42" s="42">
        <v>0</v>
      </c>
      <c r="F42" s="30"/>
      <c r="G42" s="86" t="s">
        <v>118</v>
      </c>
      <c r="H42" s="86"/>
      <c r="I42" s="42">
        <v>0</v>
      </c>
      <c r="J42" s="42">
        <v>0</v>
      </c>
      <c r="K42" s="32"/>
      <c r="M42" s="2"/>
      <c r="N42" s="2"/>
    </row>
    <row r="43" spans="1:14" s="3" customFormat="1" ht="15" customHeight="1">
      <c r="A43" s="43"/>
      <c r="B43" s="86" t="s">
        <v>86</v>
      </c>
      <c r="C43" s="86"/>
      <c r="D43" s="42">
        <v>0</v>
      </c>
      <c r="E43" s="42">
        <v>0</v>
      </c>
      <c r="F43" s="30"/>
      <c r="G43" s="86" t="s">
        <v>119</v>
      </c>
      <c r="H43" s="86"/>
      <c r="I43" s="42">
        <v>0</v>
      </c>
      <c r="J43" s="42">
        <v>0</v>
      </c>
      <c r="K43" s="32"/>
      <c r="M43" s="2"/>
      <c r="N43" s="2"/>
    </row>
    <row r="44" spans="1:14" s="3" customFormat="1" ht="15" customHeight="1">
      <c r="A44" s="38" t="s">
        <v>89</v>
      </c>
      <c r="B44" s="70" t="s">
        <v>15</v>
      </c>
      <c r="C44" s="70"/>
      <c r="D44" s="39">
        <v>0</v>
      </c>
      <c r="E44" s="39">
        <v>0</v>
      </c>
      <c r="F44" s="30"/>
      <c r="G44" s="86" t="s">
        <v>120</v>
      </c>
      <c r="H44" s="86"/>
      <c r="I44" s="42">
        <v>0</v>
      </c>
      <c r="J44" s="42">
        <v>0</v>
      </c>
      <c r="K44" s="32"/>
      <c r="M44" s="2"/>
      <c r="N44" s="2"/>
    </row>
    <row r="45" spans="1:14" s="3" customFormat="1" ht="15.95" customHeight="1">
      <c r="A45" s="38" t="s">
        <v>90</v>
      </c>
      <c r="B45" s="70" t="s">
        <v>17</v>
      </c>
      <c r="C45" s="70"/>
      <c r="D45" s="39">
        <f>SUM(D46:D47)</f>
        <v>0</v>
      </c>
      <c r="E45" s="39">
        <f>SUM(E46:E47)</f>
        <v>0</v>
      </c>
      <c r="F45" s="40" t="s">
        <v>91</v>
      </c>
      <c r="G45" s="70" t="s">
        <v>20</v>
      </c>
      <c r="H45" s="70"/>
      <c r="I45" s="39">
        <f>SUM(I46:I48)</f>
        <v>511768.55</v>
      </c>
      <c r="J45" s="39">
        <f>SUM(J46:J48)</f>
        <v>1925824.79</v>
      </c>
      <c r="K45" s="32"/>
      <c r="M45" s="2"/>
      <c r="N45" s="2"/>
    </row>
    <row r="46" spans="1:14" s="3" customFormat="1" ht="15" customHeight="1">
      <c r="A46" s="43"/>
      <c r="B46" s="86" t="s">
        <v>92</v>
      </c>
      <c r="C46" s="86"/>
      <c r="D46" s="42">
        <v>0</v>
      </c>
      <c r="E46" s="42">
        <v>0</v>
      </c>
      <c r="F46" s="30"/>
      <c r="G46" s="86" t="s">
        <v>121</v>
      </c>
      <c r="H46" s="86"/>
      <c r="I46" s="42">
        <v>0</v>
      </c>
      <c r="J46" s="42">
        <v>0</v>
      </c>
      <c r="K46" s="32"/>
      <c r="M46" s="2"/>
      <c r="N46" s="2"/>
    </row>
    <row r="47" spans="1:14" s="3" customFormat="1" ht="15" customHeight="1">
      <c r="A47" s="43"/>
      <c r="B47" s="86" t="s">
        <v>93</v>
      </c>
      <c r="C47" s="86"/>
      <c r="D47" s="42">
        <v>0</v>
      </c>
      <c r="E47" s="42">
        <v>0</v>
      </c>
      <c r="F47" s="30"/>
      <c r="G47" s="86" t="s">
        <v>122</v>
      </c>
      <c r="H47" s="86"/>
      <c r="I47" s="42">
        <v>0</v>
      </c>
      <c r="J47" s="42">
        <v>0</v>
      </c>
      <c r="K47" s="32"/>
      <c r="M47" s="2"/>
      <c r="N47" s="2"/>
    </row>
    <row r="48" spans="1:14" s="3" customFormat="1" ht="15" customHeight="1">
      <c r="A48" s="38" t="s">
        <v>91</v>
      </c>
      <c r="B48" s="70" t="s">
        <v>19</v>
      </c>
      <c r="C48" s="70"/>
      <c r="D48" s="44">
        <f>SUM(D49:D52)</f>
        <v>0</v>
      </c>
      <c r="E48" s="44">
        <f>SUM(E49:E52)</f>
        <v>0</v>
      </c>
      <c r="F48" s="30"/>
      <c r="G48" s="86" t="s">
        <v>123</v>
      </c>
      <c r="H48" s="86"/>
      <c r="I48" s="42">
        <v>511768.55</v>
      </c>
      <c r="J48" s="42">
        <v>1925824.79</v>
      </c>
      <c r="K48" s="32"/>
      <c r="M48" s="2"/>
      <c r="N48" s="2"/>
    </row>
    <row r="49" spans="1:14" s="3" customFormat="1" ht="15" customHeight="1">
      <c r="A49" s="43"/>
      <c r="B49" s="86" t="s">
        <v>94</v>
      </c>
      <c r="C49" s="86"/>
      <c r="D49" s="42">
        <v>0</v>
      </c>
      <c r="E49" s="42">
        <v>0</v>
      </c>
      <c r="F49" s="40" t="s">
        <v>107</v>
      </c>
      <c r="G49" s="70" t="s">
        <v>21</v>
      </c>
      <c r="H49" s="70"/>
      <c r="I49" s="39">
        <f>SUM(I50:I52)</f>
        <v>66509.210000000006</v>
      </c>
      <c r="J49" s="39">
        <f>SUM(J50:J52)</f>
        <v>43124.15</v>
      </c>
      <c r="K49" s="32"/>
      <c r="M49" s="2"/>
      <c r="N49" s="2"/>
    </row>
    <row r="50" spans="1:14" s="3" customFormat="1" ht="15" customHeight="1">
      <c r="A50" s="43"/>
      <c r="B50" s="86" t="s">
        <v>95</v>
      </c>
      <c r="C50" s="86"/>
      <c r="D50" s="42">
        <v>0</v>
      </c>
      <c r="E50" s="42">
        <v>0</v>
      </c>
      <c r="F50" s="30"/>
      <c r="G50" s="86" t="s">
        <v>124</v>
      </c>
      <c r="H50" s="86"/>
      <c r="I50" s="42">
        <v>65415.8</v>
      </c>
      <c r="J50" s="42">
        <v>56352.4</v>
      </c>
      <c r="K50" s="32"/>
      <c r="M50" s="2"/>
      <c r="N50" s="2"/>
    </row>
    <row r="51" spans="1:14" s="3" customFormat="1" ht="15" customHeight="1">
      <c r="A51" s="43"/>
      <c r="B51" s="86" t="s">
        <v>96</v>
      </c>
      <c r="C51" s="86"/>
      <c r="D51" s="42">
        <v>0</v>
      </c>
      <c r="E51" s="42">
        <v>0</v>
      </c>
      <c r="F51" s="30"/>
      <c r="G51" s="86" t="s">
        <v>125</v>
      </c>
      <c r="H51" s="86"/>
      <c r="I51" s="42">
        <v>0</v>
      </c>
      <c r="J51" s="42">
        <v>0</v>
      </c>
      <c r="K51" s="32"/>
      <c r="M51" s="2"/>
      <c r="N51" s="2"/>
    </row>
    <row r="52" spans="1:14" s="3" customFormat="1" ht="15" customHeight="1">
      <c r="A52" s="43"/>
      <c r="B52" s="86" t="s">
        <v>97</v>
      </c>
      <c r="C52" s="86"/>
      <c r="D52" s="42">
        <v>0</v>
      </c>
      <c r="E52" s="42">
        <v>0</v>
      </c>
      <c r="F52" s="30"/>
      <c r="G52" s="86" t="s">
        <v>126</v>
      </c>
      <c r="H52" s="86"/>
      <c r="I52" s="42">
        <v>1093.4100000000001</v>
      </c>
      <c r="J52" s="64">
        <v>-13228.25</v>
      </c>
      <c r="K52" s="32"/>
      <c r="M52" s="2"/>
      <c r="N52" s="2"/>
    </row>
    <row r="53" spans="1:14" s="3" customFormat="1" ht="8.1" customHeight="1">
      <c r="A53" s="27"/>
      <c r="B53" s="45"/>
      <c r="C53" s="46"/>
      <c r="D53" s="47"/>
      <c r="E53" s="47"/>
      <c r="F53" s="40"/>
      <c r="G53" s="33"/>
      <c r="H53" s="31"/>
      <c r="I53" s="48"/>
      <c r="J53" s="48"/>
      <c r="K53" s="32"/>
      <c r="M53" s="2"/>
      <c r="N53" s="2"/>
    </row>
    <row r="54" spans="1:14" s="3" customFormat="1" ht="15" customHeight="1">
      <c r="A54" s="38" t="s">
        <v>127</v>
      </c>
      <c r="B54" s="71" t="s">
        <v>22</v>
      </c>
      <c r="C54" s="71"/>
      <c r="D54" s="49">
        <f>D16+D24+D32+D38+D44+D45+D48</f>
        <v>27377445.02</v>
      </c>
      <c r="E54" s="49">
        <f>E16+E24+E32+E38+E44+E45+E48</f>
        <v>12599695.729999999</v>
      </c>
      <c r="F54" s="40" t="s">
        <v>128</v>
      </c>
      <c r="G54" s="71" t="s">
        <v>23</v>
      </c>
      <c r="H54" s="71"/>
      <c r="I54" s="49">
        <f>I16+I26+I30+I33+I34+I38+I45+I49</f>
        <v>4638600.6900000004</v>
      </c>
      <c r="J54" s="49">
        <f>J16+J26+J30+J33+J34+J38+J45+J49</f>
        <v>9702623.3200000003</v>
      </c>
      <c r="K54" s="32"/>
      <c r="M54" s="2"/>
      <c r="N54" s="2"/>
    </row>
    <row r="55" spans="1:14" s="3" customFormat="1" ht="8.1" customHeight="1">
      <c r="A55" s="50"/>
      <c r="B55" s="33"/>
      <c r="C55" s="51"/>
      <c r="D55" s="48"/>
      <c r="E55" s="48"/>
      <c r="F55" s="30"/>
      <c r="G55" s="52"/>
      <c r="H55" s="46"/>
      <c r="I55" s="47"/>
      <c r="J55" s="47"/>
      <c r="K55" s="32"/>
      <c r="M55" s="2"/>
      <c r="N55" s="2"/>
    </row>
    <row r="56" spans="1:14" ht="15" customHeight="1">
      <c r="A56" s="53"/>
      <c r="B56" s="71" t="s">
        <v>24</v>
      </c>
      <c r="C56" s="71"/>
      <c r="D56" s="34"/>
      <c r="E56" s="34"/>
      <c r="F56" s="30"/>
      <c r="G56" s="71" t="s">
        <v>25</v>
      </c>
      <c r="H56" s="71"/>
      <c r="I56" s="34"/>
      <c r="J56" s="34"/>
      <c r="K56" s="32"/>
    </row>
    <row r="57" spans="1:14" ht="15" customHeight="1">
      <c r="A57" s="43" t="s">
        <v>61</v>
      </c>
      <c r="B57" s="87" t="s">
        <v>26</v>
      </c>
      <c r="C57" s="87"/>
      <c r="D57" s="42">
        <v>0</v>
      </c>
      <c r="E57" s="42">
        <v>0</v>
      </c>
      <c r="F57" s="30" t="s">
        <v>61</v>
      </c>
      <c r="G57" s="87" t="s">
        <v>27</v>
      </c>
      <c r="H57" s="87"/>
      <c r="I57" s="44">
        <v>0</v>
      </c>
      <c r="J57" s="44">
        <v>0</v>
      </c>
      <c r="K57" s="32"/>
      <c r="N57" s="7"/>
    </row>
    <row r="58" spans="1:14" ht="15" customHeight="1">
      <c r="A58" s="43" t="s">
        <v>62</v>
      </c>
      <c r="B58" s="87" t="s">
        <v>28</v>
      </c>
      <c r="C58" s="87"/>
      <c r="D58" s="42">
        <v>137880.06</v>
      </c>
      <c r="E58" s="42">
        <v>94756.06</v>
      </c>
      <c r="F58" s="30" t="s">
        <v>62</v>
      </c>
      <c r="G58" s="87" t="s">
        <v>29</v>
      </c>
      <c r="H58" s="87"/>
      <c r="I58" s="44">
        <v>0</v>
      </c>
      <c r="J58" s="44">
        <v>0</v>
      </c>
      <c r="K58" s="32"/>
    </row>
    <row r="59" spans="1:14" ht="15" customHeight="1">
      <c r="A59" s="43" t="s">
        <v>88</v>
      </c>
      <c r="B59" s="87" t="s">
        <v>30</v>
      </c>
      <c r="C59" s="87"/>
      <c r="D59" s="42">
        <v>208282871.03999999</v>
      </c>
      <c r="E59" s="42">
        <v>208282871.03999999</v>
      </c>
      <c r="F59" s="30" t="s">
        <v>88</v>
      </c>
      <c r="G59" s="87" t="s">
        <v>31</v>
      </c>
      <c r="H59" s="87"/>
      <c r="I59" s="44">
        <v>0</v>
      </c>
      <c r="J59" s="44">
        <v>0</v>
      </c>
      <c r="K59" s="32"/>
    </row>
    <row r="60" spans="1:14" ht="15" customHeight="1">
      <c r="A60" s="43" t="s">
        <v>87</v>
      </c>
      <c r="B60" s="87" t="s">
        <v>32</v>
      </c>
      <c r="C60" s="87"/>
      <c r="D60" s="42">
        <v>16625578.029999999</v>
      </c>
      <c r="E60" s="42">
        <v>16625578.029999999</v>
      </c>
      <c r="F60" s="30" t="s">
        <v>87</v>
      </c>
      <c r="G60" s="87" t="s">
        <v>33</v>
      </c>
      <c r="H60" s="87"/>
      <c r="I60" s="44">
        <v>0</v>
      </c>
      <c r="J60" s="44">
        <v>0</v>
      </c>
      <c r="K60" s="32"/>
    </row>
    <row r="61" spans="1:14" ht="15" customHeight="1">
      <c r="A61" s="43" t="s">
        <v>89</v>
      </c>
      <c r="B61" s="87" t="s">
        <v>34</v>
      </c>
      <c r="C61" s="87"/>
      <c r="D61" s="42">
        <v>4234708.76</v>
      </c>
      <c r="E61" s="42">
        <v>4234708.76</v>
      </c>
      <c r="F61" s="30" t="s">
        <v>89</v>
      </c>
      <c r="G61" s="87" t="s">
        <v>35</v>
      </c>
      <c r="H61" s="87"/>
      <c r="I61" s="44">
        <v>0</v>
      </c>
      <c r="J61" s="44">
        <v>0</v>
      </c>
      <c r="K61" s="32"/>
    </row>
    <row r="62" spans="1:14" ht="15" customHeight="1">
      <c r="A62" s="43" t="s">
        <v>90</v>
      </c>
      <c r="B62" s="87" t="s">
        <v>36</v>
      </c>
      <c r="C62" s="87"/>
      <c r="D62" s="64">
        <v>-14539754.42</v>
      </c>
      <c r="E62" s="64">
        <v>-17974062.050000001</v>
      </c>
      <c r="F62" s="30" t="s">
        <v>90</v>
      </c>
      <c r="G62" s="87" t="s">
        <v>37</v>
      </c>
      <c r="H62" s="87"/>
      <c r="I62" s="44">
        <v>0</v>
      </c>
      <c r="J62" s="44">
        <v>0</v>
      </c>
      <c r="K62" s="32"/>
    </row>
    <row r="63" spans="1:14" ht="15" customHeight="1">
      <c r="A63" s="43" t="s">
        <v>91</v>
      </c>
      <c r="B63" s="87" t="s">
        <v>38</v>
      </c>
      <c r="C63" s="87"/>
      <c r="D63" s="42">
        <v>0</v>
      </c>
      <c r="E63" s="42">
        <v>0</v>
      </c>
      <c r="F63" s="30"/>
      <c r="G63" s="45"/>
      <c r="H63" s="46"/>
      <c r="I63" s="47"/>
      <c r="J63" s="47"/>
      <c r="K63" s="32"/>
    </row>
    <row r="64" spans="1:14" ht="15" customHeight="1">
      <c r="A64" s="43" t="s">
        <v>107</v>
      </c>
      <c r="B64" s="87" t="s">
        <v>39</v>
      </c>
      <c r="C64" s="87"/>
      <c r="D64" s="42">
        <v>0</v>
      </c>
      <c r="E64" s="42">
        <v>0</v>
      </c>
      <c r="F64" s="40" t="s">
        <v>132</v>
      </c>
      <c r="G64" s="71" t="s">
        <v>40</v>
      </c>
      <c r="H64" s="71"/>
      <c r="I64" s="49">
        <f>SUM(I57:I62)</f>
        <v>0</v>
      </c>
      <c r="J64" s="49">
        <f>SUM(J57:J62)</f>
        <v>0</v>
      </c>
      <c r="K64" s="32"/>
    </row>
    <row r="65" spans="1:14" ht="15" customHeight="1">
      <c r="A65" s="43" t="s">
        <v>129</v>
      </c>
      <c r="B65" s="87" t="s">
        <v>41</v>
      </c>
      <c r="C65" s="87"/>
      <c r="D65" s="42">
        <v>0</v>
      </c>
      <c r="E65" s="42">
        <v>0</v>
      </c>
      <c r="F65" s="30"/>
      <c r="G65" s="33"/>
      <c r="H65" s="51"/>
      <c r="I65" s="48"/>
      <c r="J65" s="48"/>
      <c r="K65" s="32"/>
    </row>
    <row r="66" spans="1:14" ht="15" customHeight="1">
      <c r="A66" s="27"/>
      <c r="B66" s="45"/>
      <c r="C66" s="46"/>
      <c r="D66" s="47"/>
      <c r="E66" s="47"/>
      <c r="F66" s="40" t="s">
        <v>133</v>
      </c>
      <c r="G66" s="71" t="s">
        <v>42</v>
      </c>
      <c r="H66" s="71"/>
      <c r="I66" s="49">
        <f>I54+I64</f>
        <v>4638600.6900000004</v>
      </c>
      <c r="J66" s="49">
        <f>J54+J64</f>
        <v>9702623.3200000003</v>
      </c>
      <c r="K66" s="32"/>
    </row>
    <row r="67" spans="1:14" ht="15" customHeight="1">
      <c r="A67" s="38" t="s">
        <v>130</v>
      </c>
      <c r="B67" s="71" t="s">
        <v>43</v>
      </c>
      <c r="C67" s="71"/>
      <c r="D67" s="49">
        <f>SUM(D57:D65)</f>
        <v>214741283.47</v>
      </c>
      <c r="E67" s="49">
        <f>SUM(E57:E65)</f>
        <v>211263851.83999997</v>
      </c>
      <c r="F67" s="40"/>
      <c r="G67" s="33"/>
      <c r="H67" s="54"/>
      <c r="I67" s="48"/>
      <c r="J67" s="48"/>
      <c r="K67" s="32"/>
    </row>
    <row r="68" spans="1:14" ht="15" customHeight="1">
      <c r="A68" s="27"/>
      <c r="B68" s="45"/>
      <c r="C68" s="33"/>
      <c r="D68" s="47"/>
      <c r="E68" s="47"/>
      <c r="F68" s="30"/>
      <c r="G68" s="70" t="s">
        <v>44</v>
      </c>
      <c r="H68" s="70"/>
      <c r="I68" s="47"/>
      <c r="J68" s="47"/>
      <c r="K68" s="32"/>
    </row>
    <row r="69" spans="1:14" ht="15" customHeight="1">
      <c r="A69" s="38" t="s">
        <v>131</v>
      </c>
      <c r="B69" s="71" t="s">
        <v>45</v>
      </c>
      <c r="C69" s="71"/>
      <c r="D69" s="49">
        <f>D54+D67</f>
        <v>242118728.49000001</v>
      </c>
      <c r="E69" s="49">
        <f>E54+E67</f>
        <v>223863547.56999996</v>
      </c>
      <c r="F69" s="30"/>
      <c r="G69" s="33"/>
      <c r="H69" s="54"/>
      <c r="I69" s="47"/>
      <c r="J69" s="47"/>
      <c r="K69" s="32"/>
    </row>
    <row r="70" spans="1:14" ht="15" customHeight="1">
      <c r="A70" s="27"/>
      <c r="B70" s="45"/>
      <c r="C70" s="45"/>
      <c r="D70" s="47"/>
      <c r="E70" s="47"/>
      <c r="F70" s="40" t="s">
        <v>134</v>
      </c>
      <c r="G70" s="71" t="s">
        <v>46</v>
      </c>
      <c r="H70" s="71"/>
      <c r="I70" s="49">
        <f>SUM(I72:I74)</f>
        <v>122724162</v>
      </c>
      <c r="J70" s="49">
        <f>SUM(J72:J74)</f>
        <v>122724162</v>
      </c>
      <c r="K70" s="32"/>
    </row>
    <row r="71" spans="1:14" s="4" customFormat="1" ht="8.1" customHeight="1">
      <c r="A71" s="27"/>
      <c r="B71" s="45"/>
      <c r="C71" s="45"/>
      <c r="D71" s="47"/>
      <c r="E71" s="47"/>
      <c r="F71" s="30"/>
      <c r="G71" s="45"/>
      <c r="H71" s="29"/>
      <c r="I71" s="47"/>
      <c r="J71" s="47"/>
      <c r="K71" s="32"/>
      <c r="L71" s="3"/>
      <c r="M71" s="2"/>
      <c r="N71" s="2"/>
    </row>
    <row r="72" spans="1:14" s="4" customFormat="1" ht="15" customHeight="1">
      <c r="A72" s="27"/>
      <c r="B72" s="45"/>
      <c r="C72" s="45"/>
      <c r="D72" s="47"/>
      <c r="E72" s="47"/>
      <c r="F72" s="30" t="s">
        <v>61</v>
      </c>
      <c r="G72" s="87" t="s">
        <v>47</v>
      </c>
      <c r="H72" s="87"/>
      <c r="I72" s="44">
        <v>0</v>
      </c>
      <c r="J72" s="44">
        <v>0</v>
      </c>
      <c r="K72" s="32"/>
      <c r="L72" s="3"/>
      <c r="M72" s="2"/>
      <c r="N72" s="2"/>
    </row>
    <row r="73" spans="1:14" s="4" customFormat="1" ht="15" customHeight="1">
      <c r="A73" s="27"/>
      <c r="B73" s="45"/>
      <c r="C73" s="88"/>
      <c r="D73" s="88"/>
      <c r="E73" s="47"/>
      <c r="F73" s="30" t="s">
        <v>62</v>
      </c>
      <c r="G73" s="87" t="s">
        <v>48</v>
      </c>
      <c r="H73" s="87"/>
      <c r="I73" s="44">
        <v>122724162</v>
      </c>
      <c r="J73" s="44">
        <v>122724162</v>
      </c>
      <c r="K73" s="32"/>
      <c r="L73" s="3"/>
      <c r="M73" s="2"/>
      <c r="N73" s="2"/>
    </row>
    <row r="74" spans="1:14" s="4" customFormat="1" ht="15" customHeight="1">
      <c r="A74" s="27"/>
      <c r="B74" s="45"/>
      <c r="C74" s="88"/>
      <c r="D74" s="88"/>
      <c r="E74" s="47"/>
      <c r="F74" s="30" t="s">
        <v>88</v>
      </c>
      <c r="G74" s="87" t="s">
        <v>49</v>
      </c>
      <c r="H74" s="87"/>
      <c r="I74" s="44">
        <v>0</v>
      </c>
      <c r="J74" s="44">
        <v>0</v>
      </c>
      <c r="K74" s="32"/>
      <c r="L74" s="3"/>
      <c r="M74" s="2"/>
      <c r="N74" s="2"/>
    </row>
    <row r="75" spans="1:14" s="4" customFormat="1" ht="8.1" customHeight="1">
      <c r="A75" s="27"/>
      <c r="B75" s="45"/>
      <c r="C75" s="88"/>
      <c r="D75" s="88"/>
      <c r="E75" s="47"/>
      <c r="F75" s="30"/>
      <c r="G75" s="45"/>
      <c r="H75" s="29"/>
      <c r="I75" s="47"/>
      <c r="J75" s="47"/>
      <c r="K75" s="32"/>
      <c r="L75" s="3"/>
      <c r="M75" s="2"/>
      <c r="N75" s="2"/>
    </row>
    <row r="76" spans="1:14" s="4" customFormat="1" ht="20.100000000000001" customHeight="1">
      <c r="A76" s="27"/>
      <c r="B76" s="45"/>
      <c r="C76" s="88"/>
      <c r="D76" s="88"/>
      <c r="E76" s="47"/>
      <c r="F76" s="40" t="s">
        <v>135</v>
      </c>
      <c r="G76" s="71" t="s">
        <v>50</v>
      </c>
      <c r="H76" s="71"/>
      <c r="I76" s="49">
        <f>SUM(I78:I82)</f>
        <v>114755965.60999998</v>
      </c>
      <c r="J76" s="49">
        <f>SUM(J78:J82)</f>
        <v>91436763.140000001</v>
      </c>
      <c r="K76" s="32"/>
      <c r="L76" s="3"/>
      <c r="M76" s="2"/>
      <c r="N76" s="2"/>
    </row>
    <row r="77" spans="1:14" ht="8.1" customHeight="1">
      <c r="A77" s="27"/>
      <c r="B77" s="45"/>
      <c r="C77" s="88"/>
      <c r="D77" s="88"/>
      <c r="E77" s="47"/>
      <c r="F77" s="30"/>
      <c r="G77" s="33"/>
      <c r="H77" s="29"/>
      <c r="I77" s="55"/>
      <c r="J77" s="55"/>
      <c r="K77" s="32"/>
    </row>
    <row r="78" spans="1:14" ht="15">
      <c r="A78" s="27"/>
      <c r="B78" s="45"/>
      <c r="C78" s="88"/>
      <c r="D78" s="88"/>
      <c r="E78" s="47"/>
      <c r="F78" s="30" t="s">
        <v>61</v>
      </c>
      <c r="G78" s="87" t="s">
        <v>51</v>
      </c>
      <c r="H78" s="87"/>
      <c r="I78" s="44">
        <v>23397497.539999999</v>
      </c>
      <c r="J78" s="44">
        <v>-13935270.73</v>
      </c>
      <c r="K78" s="32"/>
    </row>
    <row r="79" spans="1:14" ht="15">
      <c r="A79" s="27"/>
      <c r="B79" s="45"/>
      <c r="C79" s="88"/>
      <c r="D79" s="88"/>
      <c r="E79" s="47"/>
      <c r="F79" s="30" t="s">
        <v>62</v>
      </c>
      <c r="G79" s="87" t="s">
        <v>52</v>
      </c>
      <c r="H79" s="87"/>
      <c r="I79" s="44">
        <v>90732773.219999999</v>
      </c>
      <c r="J79" s="44">
        <v>104668043.95</v>
      </c>
      <c r="K79" s="32"/>
    </row>
    <row r="80" spans="1:14" s="4" customFormat="1" ht="15">
      <c r="A80" s="27"/>
      <c r="B80" s="45"/>
      <c r="C80" s="88"/>
      <c r="D80" s="88"/>
      <c r="E80" s="47"/>
      <c r="F80" s="30" t="s">
        <v>88</v>
      </c>
      <c r="G80" s="87" t="s">
        <v>53</v>
      </c>
      <c r="H80" s="87"/>
      <c r="I80" s="44">
        <v>0</v>
      </c>
      <c r="J80" s="44">
        <v>0</v>
      </c>
      <c r="K80" s="32"/>
      <c r="L80" s="3"/>
      <c r="M80" s="2"/>
      <c r="N80" s="2"/>
    </row>
    <row r="81" spans="1:14" s="4" customFormat="1" ht="15">
      <c r="A81" s="27"/>
      <c r="B81" s="45"/>
      <c r="C81" s="45"/>
      <c r="D81" s="47"/>
      <c r="E81" s="47"/>
      <c r="F81" s="30" t="s">
        <v>87</v>
      </c>
      <c r="G81" s="87" t="s">
        <v>54</v>
      </c>
      <c r="H81" s="87"/>
      <c r="I81" s="44">
        <v>0</v>
      </c>
      <c r="J81" s="44">
        <v>0</v>
      </c>
      <c r="K81" s="32"/>
      <c r="L81" s="3"/>
      <c r="M81" s="2"/>
      <c r="N81" s="2"/>
    </row>
    <row r="82" spans="1:14" s="4" customFormat="1" ht="15">
      <c r="A82" s="27"/>
      <c r="B82" s="45"/>
      <c r="C82" s="45"/>
      <c r="D82" s="47"/>
      <c r="E82" s="47"/>
      <c r="F82" s="30" t="s">
        <v>89</v>
      </c>
      <c r="G82" s="87" t="s">
        <v>55</v>
      </c>
      <c r="H82" s="87"/>
      <c r="I82" s="44">
        <v>625694.85</v>
      </c>
      <c r="J82" s="44">
        <v>703989.92</v>
      </c>
      <c r="K82" s="32"/>
      <c r="L82" s="3"/>
      <c r="M82" s="2"/>
      <c r="N82" s="2"/>
    </row>
    <row r="83" spans="1:14" s="4" customFormat="1" ht="8.1" customHeight="1">
      <c r="A83" s="27"/>
      <c r="B83" s="45"/>
      <c r="C83" s="45"/>
      <c r="D83" s="47"/>
      <c r="E83" s="47"/>
      <c r="F83" s="30"/>
      <c r="G83" s="45"/>
      <c r="H83" s="29"/>
      <c r="I83" s="47"/>
      <c r="J83" s="47"/>
      <c r="K83" s="32"/>
      <c r="L83" s="3"/>
      <c r="M83" s="2"/>
      <c r="N83" s="2"/>
    </row>
    <row r="84" spans="1:14" ht="15">
      <c r="A84" s="27"/>
      <c r="B84" s="45"/>
      <c r="C84" s="45"/>
      <c r="D84" s="47"/>
      <c r="E84" s="47"/>
      <c r="F84" s="40" t="s">
        <v>136</v>
      </c>
      <c r="G84" s="71" t="s">
        <v>56</v>
      </c>
      <c r="H84" s="71"/>
      <c r="I84" s="49">
        <f>SUM(I86:I87)</f>
        <v>0</v>
      </c>
      <c r="J84" s="49">
        <f>SUM(J86:J87)</f>
        <v>0</v>
      </c>
      <c r="K84" s="32"/>
    </row>
    <row r="85" spans="1:14" ht="8.1" customHeight="1">
      <c r="A85" s="27"/>
      <c r="B85" s="45"/>
      <c r="C85" s="45"/>
      <c r="D85" s="47"/>
      <c r="E85" s="47"/>
      <c r="F85" s="30"/>
      <c r="G85" s="45"/>
      <c r="H85" s="29"/>
      <c r="I85" s="47"/>
      <c r="J85" s="47"/>
      <c r="K85" s="32"/>
    </row>
    <row r="86" spans="1:14" ht="15">
      <c r="A86" s="27"/>
      <c r="B86" s="45"/>
      <c r="C86" s="45"/>
      <c r="D86" s="47"/>
      <c r="E86" s="47"/>
      <c r="F86" s="30" t="s">
        <v>61</v>
      </c>
      <c r="G86" s="87" t="s">
        <v>57</v>
      </c>
      <c r="H86" s="87"/>
      <c r="I86" s="44">
        <v>0</v>
      </c>
      <c r="J86" s="44">
        <v>0</v>
      </c>
      <c r="K86" s="32"/>
    </row>
    <row r="87" spans="1:14" ht="15">
      <c r="A87" s="27"/>
      <c r="B87" s="45"/>
      <c r="C87" s="45"/>
      <c r="D87" s="47"/>
      <c r="E87" s="47"/>
      <c r="F87" s="30" t="s">
        <v>62</v>
      </c>
      <c r="G87" s="87" t="s">
        <v>58</v>
      </c>
      <c r="H87" s="87"/>
      <c r="I87" s="44">
        <v>0</v>
      </c>
      <c r="J87" s="44">
        <v>0</v>
      </c>
      <c r="K87" s="32"/>
    </row>
    <row r="88" spans="1:14" ht="8.1" customHeight="1">
      <c r="A88" s="27"/>
      <c r="B88" s="45"/>
      <c r="C88" s="45"/>
      <c r="D88" s="47"/>
      <c r="E88" s="47"/>
      <c r="F88" s="30"/>
      <c r="G88" s="45"/>
      <c r="H88" s="56"/>
      <c r="I88" s="47"/>
      <c r="J88" s="47"/>
      <c r="K88" s="32"/>
    </row>
    <row r="89" spans="1:14" ht="15">
      <c r="A89" s="27"/>
      <c r="B89" s="45"/>
      <c r="C89" s="45"/>
      <c r="D89" s="47"/>
      <c r="E89" s="47"/>
      <c r="F89" s="40" t="s">
        <v>137</v>
      </c>
      <c r="G89" s="71" t="s">
        <v>59</v>
      </c>
      <c r="H89" s="71"/>
      <c r="I89" s="49">
        <f>I70+I76+I84</f>
        <v>237480127.60999998</v>
      </c>
      <c r="J89" s="49">
        <f>J70+J76+J84</f>
        <v>214160925.13999999</v>
      </c>
      <c r="K89" s="32"/>
    </row>
    <row r="90" spans="1:14" ht="8.1" customHeight="1">
      <c r="A90" s="27"/>
      <c r="B90" s="45"/>
      <c r="C90" s="45"/>
      <c r="D90" s="47"/>
      <c r="E90" s="47"/>
      <c r="F90" s="30"/>
      <c r="G90" s="45"/>
      <c r="H90" s="29"/>
      <c r="I90" s="47"/>
      <c r="J90" s="47"/>
      <c r="K90" s="32"/>
    </row>
    <row r="91" spans="1:14" ht="15">
      <c r="A91" s="27"/>
      <c r="B91" s="45"/>
      <c r="C91" s="45"/>
      <c r="D91" s="47"/>
      <c r="E91" s="47"/>
      <c r="F91" s="30" t="s">
        <v>138</v>
      </c>
      <c r="G91" s="71" t="s">
        <v>60</v>
      </c>
      <c r="H91" s="71"/>
      <c r="I91" s="49">
        <f>I66+I89</f>
        <v>242118728.29999998</v>
      </c>
      <c r="J91" s="49">
        <f>J66+J89</f>
        <v>223863548.45999998</v>
      </c>
      <c r="K91" s="32"/>
    </row>
    <row r="92" spans="1:14" ht="8.1" customHeight="1" thickBot="1">
      <c r="A92" s="57"/>
      <c r="B92" s="58"/>
      <c r="C92" s="58"/>
      <c r="D92" s="58"/>
      <c r="E92" s="58"/>
      <c r="F92" s="59"/>
      <c r="G92" s="58"/>
      <c r="H92" s="58"/>
      <c r="I92" s="58"/>
      <c r="J92" s="58"/>
      <c r="K92" s="60"/>
    </row>
    <row r="93" spans="1:14" ht="15" customHeight="1">
      <c r="B93" s="17"/>
      <c r="C93" s="17"/>
      <c r="D93" s="17"/>
      <c r="E93" s="17"/>
      <c r="F93" s="17"/>
      <c r="G93" s="17"/>
      <c r="H93" s="17"/>
      <c r="I93" s="17"/>
      <c r="J93" s="17"/>
    </row>
    <row r="94" spans="1:14">
      <c r="B94" s="8"/>
      <c r="C94" s="91"/>
      <c r="D94" s="91"/>
      <c r="E94" s="9"/>
      <c r="G94" s="92"/>
      <c r="H94" s="92"/>
      <c r="I94" s="9"/>
      <c r="J94" s="9"/>
    </row>
    <row r="95" spans="1:14">
      <c r="B95" s="11"/>
      <c r="C95" s="90"/>
      <c r="D95" s="90"/>
      <c r="E95" s="9"/>
      <c r="F95" s="12"/>
      <c r="G95" s="90"/>
      <c r="H95" s="90"/>
      <c r="I95" s="13"/>
      <c r="J95" s="9"/>
    </row>
    <row r="96" spans="1:14">
      <c r="B96" s="14"/>
      <c r="C96" s="89"/>
      <c r="D96" s="89"/>
      <c r="E96" s="15"/>
      <c r="F96" s="12"/>
      <c r="G96" s="89"/>
      <c r="H96" s="89"/>
      <c r="I96" s="13"/>
      <c r="J96" s="9"/>
    </row>
    <row r="100" spans="3:10">
      <c r="C100" s="90"/>
      <c r="D100" s="90"/>
      <c r="G100" s="90"/>
      <c r="H100" s="90"/>
    </row>
    <row r="101" spans="3:10">
      <c r="C101" s="89"/>
      <c r="D101" s="89"/>
      <c r="G101" s="89"/>
      <c r="H101" s="89"/>
    </row>
    <row r="102" spans="3:10" ht="14.25">
      <c r="F102" s="16"/>
    </row>
    <row r="103" spans="3:10">
      <c r="I103" s="7"/>
      <c r="J103" s="7"/>
    </row>
  </sheetData>
  <mergeCells count="141">
    <mergeCell ref="G42:H42"/>
    <mergeCell ref="G18:H18"/>
    <mergeCell ref="G19:H19"/>
    <mergeCell ref="G20:H20"/>
    <mergeCell ref="G21:H21"/>
    <mergeCell ref="G22:H22"/>
    <mergeCell ref="G23:H23"/>
    <mergeCell ref="G24:H24"/>
    <mergeCell ref="G25:H25"/>
    <mergeCell ref="B28:C28"/>
    <mergeCell ref="B29:C29"/>
    <mergeCell ref="C96:D96"/>
    <mergeCell ref="G96:H96"/>
    <mergeCell ref="C100:D100"/>
    <mergeCell ref="G100:H100"/>
    <mergeCell ref="C101:D101"/>
    <mergeCell ref="G101:H101"/>
    <mergeCell ref="G89:H89"/>
    <mergeCell ref="G91:H91"/>
    <mergeCell ref="C94:D94"/>
    <mergeCell ref="G94:H94"/>
    <mergeCell ref="C95:D95"/>
    <mergeCell ref="G95:H95"/>
    <mergeCell ref="G80:H80"/>
    <mergeCell ref="G81:H81"/>
    <mergeCell ref="G82:H82"/>
    <mergeCell ref="G84:H84"/>
    <mergeCell ref="G86:H86"/>
    <mergeCell ref="G87:H87"/>
    <mergeCell ref="G68:H68"/>
    <mergeCell ref="B69:C69"/>
    <mergeCell ref="G70:H70"/>
    <mergeCell ref="G50:H50"/>
    <mergeCell ref="G72:H72"/>
    <mergeCell ref="C73:D80"/>
    <mergeCell ref="G73:H73"/>
    <mergeCell ref="G74:H74"/>
    <mergeCell ref="G76:H76"/>
    <mergeCell ref="G78:H78"/>
    <mergeCell ref="G79:H79"/>
    <mergeCell ref="B63:C63"/>
    <mergeCell ref="B64:C64"/>
    <mergeCell ref="G64:H64"/>
    <mergeCell ref="B65:C65"/>
    <mergeCell ref="G66:H66"/>
    <mergeCell ref="B67:C67"/>
    <mergeCell ref="B60:C60"/>
    <mergeCell ref="G60:H60"/>
    <mergeCell ref="B61:C61"/>
    <mergeCell ref="G61:H61"/>
    <mergeCell ref="B62:C62"/>
    <mergeCell ref="G62:H62"/>
    <mergeCell ref="B57:C57"/>
    <mergeCell ref="G57:H57"/>
    <mergeCell ref="B58:C58"/>
    <mergeCell ref="G58:H58"/>
    <mergeCell ref="B59:C59"/>
    <mergeCell ref="G59:H59"/>
    <mergeCell ref="B48:C48"/>
    <mergeCell ref="G45:H45"/>
    <mergeCell ref="G49:H49"/>
    <mergeCell ref="B54:C54"/>
    <mergeCell ref="G54:H54"/>
    <mergeCell ref="B56:C56"/>
    <mergeCell ref="G56:H56"/>
    <mergeCell ref="B49:C49"/>
    <mergeCell ref="B50:C50"/>
    <mergeCell ref="B51:C51"/>
    <mergeCell ref="B52:C52"/>
    <mergeCell ref="B46:C46"/>
    <mergeCell ref="B47:C47"/>
    <mergeCell ref="G51:H51"/>
    <mergeCell ref="G52:H52"/>
    <mergeCell ref="G46:H46"/>
    <mergeCell ref="G47:H47"/>
    <mergeCell ref="G48:H48"/>
    <mergeCell ref="B38:C38"/>
    <mergeCell ref="G33:H33"/>
    <mergeCell ref="B44:C44"/>
    <mergeCell ref="G34:H34"/>
    <mergeCell ref="B45:C45"/>
    <mergeCell ref="G38:H38"/>
    <mergeCell ref="B35:C35"/>
    <mergeCell ref="B36:C36"/>
    <mergeCell ref="B37:C37"/>
    <mergeCell ref="B39:C39"/>
    <mergeCell ref="B33:C33"/>
    <mergeCell ref="B34:C34"/>
    <mergeCell ref="G35:H35"/>
    <mergeCell ref="B41:C41"/>
    <mergeCell ref="B42:C42"/>
    <mergeCell ref="B43:C43"/>
    <mergeCell ref="G43:H43"/>
    <mergeCell ref="G44:H44"/>
    <mergeCell ref="B40:C40"/>
    <mergeCell ref="G36:H36"/>
    <mergeCell ref="G37:H37"/>
    <mergeCell ref="G39:H39"/>
    <mergeCell ref="G40:H40"/>
    <mergeCell ref="G41:H41"/>
    <mergeCell ref="B16:C16"/>
    <mergeCell ref="G16:H16"/>
    <mergeCell ref="B24:C24"/>
    <mergeCell ref="G26:H26"/>
    <mergeCell ref="B32:C32"/>
    <mergeCell ref="G30:H30"/>
    <mergeCell ref="B17:C17"/>
    <mergeCell ref="B18:C18"/>
    <mergeCell ref="B19:C19"/>
    <mergeCell ref="B20:C20"/>
    <mergeCell ref="B30:C30"/>
    <mergeCell ref="B31:C31"/>
    <mergeCell ref="B21:C21"/>
    <mergeCell ref="B22:C22"/>
    <mergeCell ref="B23:C23"/>
    <mergeCell ref="B25:C25"/>
    <mergeCell ref="B26:C26"/>
    <mergeCell ref="B27:C27"/>
    <mergeCell ref="G27:H27"/>
    <mergeCell ref="G28:H28"/>
    <mergeCell ref="G29:H29"/>
    <mergeCell ref="G31:H31"/>
    <mergeCell ref="G32:H32"/>
    <mergeCell ref="G17:H17"/>
    <mergeCell ref="I9:K9"/>
    <mergeCell ref="J10:K10"/>
    <mergeCell ref="B12:C12"/>
    <mergeCell ref="G12:H12"/>
    <mergeCell ref="B14:C14"/>
    <mergeCell ref="G14:H14"/>
    <mergeCell ref="A1:K1"/>
    <mergeCell ref="A3:K3"/>
    <mergeCell ref="A4:K4"/>
    <mergeCell ref="A5:K5"/>
    <mergeCell ref="A6:K6"/>
    <mergeCell ref="A9:A10"/>
    <mergeCell ref="B9:C10"/>
    <mergeCell ref="D9:E9"/>
    <mergeCell ref="F9:F10"/>
    <mergeCell ref="G9:H10"/>
    <mergeCell ref="A2:K2"/>
  </mergeCells>
  <conditionalFormatting sqref="C73:D80">
    <cfRule type="expression" dxfId="1" priority="17">
      <formula>$E$69&lt;&gt;$J$91</formula>
    </cfRule>
    <cfRule type="expression" dxfId="0" priority="18">
      <formula>$D$69&lt;&gt;$I$91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&amp;CLDF/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view="pageBreakPreview" zoomScaleSheetLayoutView="100" workbookViewId="0">
      <selection activeCell="A3" sqref="A3:H3"/>
    </sheetView>
  </sheetViews>
  <sheetFormatPr baseColWidth="10" defaultRowHeight="15"/>
  <cols>
    <col min="1" max="1" width="4.5703125" style="299" customWidth="1"/>
    <col min="2" max="2" width="57.28515625" style="299" customWidth="1"/>
    <col min="3" max="8" width="12.7109375" style="299" customWidth="1"/>
    <col min="257" max="257" width="4.5703125" customWidth="1"/>
    <col min="258" max="258" width="57.28515625" customWidth="1"/>
    <col min="259" max="264" width="12.7109375" customWidth="1"/>
    <col min="513" max="513" width="4.5703125" customWidth="1"/>
    <col min="514" max="514" width="57.28515625" customWidth="1"/>
    <col min="515" max="520" width="12.7109375" customWidth="1"/>
    <col min="769" max="769" width="4.5703125" customWidth="1"/>
    <col min="770" max="770" width="57.28515625" customWidth="1"/>
    <col min="771" max="776" width="12.7109375" customWidth="1"/>
    <col min="1025" max="1025" width="4.5703125" customWidth="1"/>
    <col min="1026" max="1026" width="57.28515625" customWidth="1"/>
    <col min="1027" max="1032" width="12.7109375" customWidth="1"/>
    <col min="1281" max="1281" width="4.5703125" customWidth="1"/>
    <col min="1282" max="1282" width="57.28515625" customWidth="1"/>
    <col min="1283" max="1288" width="12.7109375" customWidth="1"/>
    <col min="1537" max="1537" width="4.5703125" customWidth="1"/>
    <col min="1538" max="1538" width="57.28515625" customWidth="1"/>
    <col min="1539" max="1544" width="12.7109375" customWidth="1"/>
    <col min="1793" max="1793" width="4.5703125" customWidth="1"/>
    <col min="1794" max="1794" width="57.28515625" customWidth="1"/>
    <col min="1795" max="1800" width="12.7109375" customWidth="1"/>
    <col min="2049" max="2049" width="4.5703125" customWidth="1"/>
    <col min="2050" max="2050" width="57.28515625" customWidth="1"/>
    <col min="2051" max="2056" width="12.7109375" customWidth="1"/>
    <col min="2305" max="2305" width="4.5703125" customWidth="1"/>
    <col min="2306" max="2306" width="57.28515625" customWidth="1"/>
    <col min="2307" max="2312" width="12.7109375" customWidth="1"/>
    <col min="2561" max="2561" width="4.5703125" customWidth="1"/>
    <col min="2562" max="2562" width="57.28515625" customWidth="1"/>
    <col min="2563" max="2568" width="12.7109375" customWidth="1"/>
    <col min="2817" max="2817" width="4.5703125" customWidth="1"/>
    <col min="2818" max="2818" width="57.28515625" customWidth="1"/>
    <col min="2819" max="2824" width="12.7109375" customWidth="1"/>
    <col min="3073" max="3073" width="4.5703125" customWidth="1"/>
    <col min="3074" max="3074" width="57.28515625" customWidth="1"/>
    <col min="3075" max="3080" width="12.7109375" customWidth="1"/>
    <col min="3329" max="3329" width="4.5703125" customWidth="1"/>
    <col min="3330" max="3330" width="57.28515625" customWidth="1"/>
    <col min="3331" max="3336" width="12.7109375" customWidth="1"/>
    <col min="3585" max="3585" width="4.5703125" customWidth="1"/>
    <col min="3586" max="3586" width="57.28515625" customWidth="1"/>
    <col min="3587" max="3592" width="12.7109375" customWidth="1"/>
    <col min="3841" max="3841" width="4.5703125" customWidth="1"/>
    <col min="3842" max="3842" width="57.28515625" customWidth="1"/>
    <col min="3843" max="3848" width="12.7109375" customWidth="1"/>
    <col min="4097" max="4097" width="4.5703125" customWidth="1"/>
    <col min="4098" max="4098" width="57.28515625" customWidth="1"/>
    <col min="4099" max="4104" width="12.7109375" customWidth="1"/>
    <col min="4353" max="4353" width="4.5703125" customWidth="1"/>
    <col min="4354" max="4354" width="57.28515625" customWidth="1"/>
    <col min="4355" max="4360" width="12.7109375" customWidth="1"/>
    <col min="4609" max="4609" width="4.5703125" customWidth="1"/>
    <col min="4610" max="4610" width="57.28515625" customWidth="1"/>
    <col min="4611" max="4616" width="12.7109375" customWidth="1"/>
    <col min="4865" max="4865" width="4.5703125" customWidth="1"/>
    <col min="4866" max="4866" width="57.28515625" customWidth="1"/>
    <col min="4867" max="4872" width="12.7109375" customWidth="1"/>
    <col min="5121" max="5121" width="4.5703125" customWidth="1"/>
    <col min="5122" max="5122" width="57.28515625" customWidth="1"/>
    <col min="5123" max="5128" width="12.7109375" customWidth="1"/>
    <col min="5377" max="5377" width="4.5703125" customWidth="1"/>
    <col min="5378" max="5378" width="57.28515625" customWidth="1"/>
    <col min="5379" max="5384" width="12.7109375" customWidth="1"/>
    <col min="5633" max="5633" width="4.5703125" customWidth="1"/>
    <col min="5634" max="5634" width="57.28515625" customWidth="1"/>
    <col min="5635" max="5640" width="12.7109375" customWidth="1"/>
    <col min="5889" max="5889" width="4.5703125" customWidth="1"/>
    <col min="5890" max="5890" width="57.28515625" customWidth="1"/>
    <col min="5891" max="5896" width="12.7109375" customWidth="1"/>
    <col min="6145" max="6145" width="4.5703125" customWidth="1"/>
    <col min="6146" max="6146" width="57.28515625" customWidth="1"/>
    <col min="6147" max="6152" width="12.7109375" customWidth="1"/>
    <col min="6401" max="6401" width="4.5703125" customWidth="1"/>
    <col min="6402" max="6402" width="57.28515625" customWidth="1"/>
    <col min="6403" max="6408" width="12.7109375" customWidth="1"/>
    <col min="6657" max="6657" width="4.5703125" customWidth="1"/>
    <col min="6658" max="6658" width="57.28515625" customWidth="1"/>
    <col min="6659" max="6664" width="12.7109375" customWidth="1"/>
    <col min="6913" max="6913" width="4.5703125" customWidth="1"/>
    <col min="6914" max="6914" width="57.28515625" customWidth="1"/>
    <col min="6915" max="6920" width="12.7109375" customWidth="1"/>
    <col min="7169" max="7169" width="4.5703125" customWidth="1"/>
    <col min="7170" max="7170" width="57.28515625" customWidth="1"/>
    <col min="7171" max="7176" width="12.7109375" customWidth="1"/>
    <col min="7425" max="7425" width="4.5703125" customWidth="1"/>
    <col min="7426" max="7426" width="57.28515625" customWidth="1"/>
    <col min="7427" max="7432" width="12.7109375" customWidth="1"/>
    <col min="7681" max="7681" width="4.5703125" customWidth="1"/>
    <col min="7682" max="7682" width="57.28515625" customWidth="1"/>
    <col min="7683" max="7688" width="12.7109375" customWidth="1"/>
    <col min="7937" max="7937" width="4.5703125" customWidth="1"/>
    <col min="7938" max="7938" width="57.28515625" customWidth="1"/>
    <col min="7939" max="7944" width="12.7109375" customWidth="1"/>
    <col min="8193" max="8193" width="4.5703125" customWidth="1"/>
    <col min="8194" max="8194" width="57.28515625" customWidth="1"/>
    <col min="8195" max="8200" width="12.7109375" customWidth="1"/>
    <col min="8449" max="8449" width="4.5703125" customWidth="1"/>
    <col min="8450" max="8450" width="57.28515625" customWidth="1"/>
    <col min="8451" max="8456" width="12.7109375" customWidth="1"/>
    <col min="8705" max="8705" width="4.5703125" customWidth="1"/>
    <col min="8706" max="8706" width="57.28515625" customWidth="1"/>
    <col min="8707" max="8712" width="12.7109375" customWidth="1"/>
    <col min="8961" max="8961" width="4.5703125" customWidth="1"/>
    <col min="8962" max="8962" width="57.28515625" customWidth="1"/>
    <col min="8963" max="8968" width="12.7109375" customWidth="1"/>
    <col min="9217" max="9217" width="4.5703125" customWidth="1"/>
    <col min="9218" max="9218" width="57.28515625" customWidth="1"/>
    <col min="9219" max="9224" width="12.7109375" customWidth="1"/>
    <col min="9473" max="9473" width="4.5703125" customWidth="1"/>
    <col min="9474" max="9474" width="57.28515625" customWidth="1"/>
    <col min="9475" max="9480" width="12.7109375" customWidth="1"/>
    <col min="9729" max="9729" width="4.5703125" customWidth="1"/>
    <col min="9730" max="9730" width="57.28515625" customWidth="1"/>
    <col min="9731" max="9736" width="12.7109375" customWidth="1"/>
    <col min="9985" max="9985" width="4.5703125" customWidth="1"/>
    <col min="9986" max="9986" width="57.28515625" customWidth="1"/>
    <col min="9987" max="9992" width="12.7109375" customWidth="1"/>
    <col min="10241" max="10241" width="4.5703125" customWidth="1"/>
    <col min="10242" max="10242" width="57.28515625" customWidth="1"/>
    <col min="10243" max="10248" width="12.7109375" customWidth="1"/>
    <col min="10497" max="10497" width="4.5703125" customWidth="1"/>
    <col min="10498" max="10498" width="57.28515625" customWidth="1"/>
    <col min="10499" max="10504" width="12.7109375" customWidth="1"/>
    <col min="10753" max="10753" width="4.5703125" customWidth="1"/>
    <col min="10754" max="10754" width="57.28515625" customWidth="1"/>
    <col min="10755" max="10760" width="12.7109375" customWidth="1"/>
    <col min="11009" max="11009" width="4.5703125" customWidth="1"/>
    <col min="11010" max="11010" width="57.28515625" customWidth="1"/>
    <col min="11011" max="11016" width="12.7109375" customWidth="1"/>
    <col min="11265" max="11265" width="4.5703125" customWidth="1"/>
    <col min="11266" max="11266" width="57.28515625" customWidth="1"/>
    <col min="11267" max="11272" width="12.7109375" customWidth="1"/>
    <col min="11521" max="11521" width="4.5703125" customWidth="1"/>
    <col min="11522" max="11522" width="57.28515625" customWidth="1"/>
    <col min="11523" max="11528" width="12.7109375" customWidth="1"/>
    <col min="11777" max="11777" width="4.5703125" customWidth="1"/>
    <col min="11778" max="11778" width="57.28515625" customWidth="1"/>
    <col min="11779" max="11784" width="12.7109375" customWidth="1"/>
    <col min="12033" max="12033" width="4.5703125" customWidth="1"/>
    <col min="12034" max="12034" width="57.28515625" customWidth="1"/>
    <col min="12035" max="12040" width="12.7109375" customWidth="1"/>
    <col min="12289" max="12289" width="4.5703125" customWidth="1"/>
    <col min="12290" max="12290" width="57.28515625" customWidth="1"/>
    <col min="12291" max="12296" width="12.7109375" customWidth="1"/>
    <col min="12545" max="12545" width="4.5703125" customWidth="1"/>
    <col min="12546" max="12546" width="57.28515625" customWidth="1"/>
    <col min="12547" max="12552" width="12.7109375" customWidth="1"/>
    <col min="12801" max="12801" width="4.5703125" customWidth="1"/>
    <col min="12802" max="12802" width="57.28515625" customWidth="1"/>
    <col min="12803" max="12808" width="12.7109375" customWidth="1"/>
    <col min="13057" max="13057" width="4.5703125" customWidth="1"/>
    <col min="13058" max="13058" width="57.28515625" customWidth="1"/>
    <col min="13059" max="13064" width="12.7109375" customWidth="1"/>
    <col min="13313" max="13313" width="4.5703125" customWidth="1"/>
    <col min="13314" max="13314" width="57.28515625" customWidth="1"/>
    <col min="13315" max="13320" width="12.7109375" customWidth="1"/>
    <col min="13569" max="13569" width="4.5703125" customWidth="1"/>
    <col min="13570" max="13570" width="57.28515625" customWidth="1"/>
    <col min="13571" max="13576" width="12.7109375" customWidth="1"/>
    <col min="13825" max="13825" width="4.5703125" customWidth="1"/>
    <col min="13826" max="13826" width="57.28515625" customWidth="1"/>
    <col min="13827" max="13832" width="12.7109375" customWidth="1"/>
    <col min="14081" max="14081" width="4.5703125" customWidth="1"/>
    <col min="14082" max="14082" width="57.28515625" customWidth="1"/>
    <col min="14083" max="14088" width="12.7109375" customWidth="1"/>
    <col min="14337" max="14337" width="4.5703125" customWidth="1"/>
    <col min="14338" max="14338" width="57.28515625" customWidth="1"/>
    <col min="14339" max="14344" width="12.7109375" customWidth="1"/>
    <col min="14593" max="14593" width="4.5703125" customWidth="1"/>
    <col min="14594" max="14594" width="57.28515625" customWidth="1"/>
    <col min="14595" max="14600" width="12.7109375" customWidth="1"/>
    <col min="14849" max="14849" width="4.5703125" customWidth="1"/>
    <col min="14850" max="14850" width="57.28515625" customWidth="1"/>
    <col min="14851" max="14856" width="12.7109375" customWidth="1"/>
    <col min="15105" max="15105" width="4.5703125" customWidth="1"/>
    <col min="15106" max="15106" width="57.28515625" customWidth="1"/>
    <col min="15107" max="15112" width="12.7109375" customWidth="1"/>
    <col min="15361" max="15361" width="4.5703125" customWidth="1"/>
    <col min="15362" max="15362" width="57.28515625" customWidth="1"/>
    <col min="15363" max="15368" width="12.7109375" customWidth="1"/>
    <col min="15617" max="15617" width="4.5703125" customWidth="1"/>
    <col min="15618" max="15618" width="57.28515625" customWidth="1"/>
    <col min="15619" max="15624" width="12.7109375" customWidth="1"/>
    <col min="15873" max="15873" width="4.5703125" customWidth="1"/>
    <col min="15874" max="15874" width="57.28515625" customWidth="1"/>
    <col min="15875" max="15880" width="12.7109375" customWidth="1"/>
    <col min="16129" max="16129" width="4.5703125" customWidth="1"/>
    <col min="16130" max="16130" width="57.28515625" customWidth="1"/>
    <col min="16131" max="16136" width="12.7109375" customWidth="1"/>
  </cols>
  <sheetData>
    <row r="1" spans="1:8">
      <c r="A1" s="385" t="s">
        <v>141</v>
      </c>
      <c r="B1" s="385"/>
      <c r="C1" s="385"/>
      <c r="D1" s="385"/>
      <c r="E1" s="385"/>
      <c r="F1" s="385"/>
      <c r="G1" s="385"/>
      <c r="H1" s="385"/>
    </row>
    <row r="2" spans="1:8">
      <c r="A2" s="385" t="s">
        <v>142</v>
      </c>
      <c r="B2" s="385"/>
      <c r="C2" s="385"/>
      <c r="D2" s="385"/>
      <c r="E2" s="385"/>
      <c r="F2" s="385"/>
      <c r="G2" s="385"/>
      <c r="H2" s="385"/>
    </row>
    <row r="3" spans="1:8">
      <c r="A3" s="385" t="s">
        <v>328</v>
      </c>
      <c r="B3" s="385"/>
      <c r="C3" s="385"/>
      <c r="D3" s="385"/>
      <c r="E3" s="385"/>
      <c r="F3" s="385"/>
      <c r="G3" s="385"/>
      <c r="H3" s="385"/>
    </row>
    <row r="4" spans="1:8">
      <c r="A4" s="385" t="s">
        <v>329</v>
      </c>
      <c r="B4" s="385"/>
      <c r="C4" s="385"/>
      <c r="D4" s="385"/>
      <c r="E4" s="385"/>
      <c r="F4" s="385"/>
      <c r="G4" s="385"/>
      <c r="H4" s="385"/>
    </row>
    <row r="5" spans="1:8">
      <c r="A5" s="386" t="s">
        <v>173</v>
      </c>
      <c r="B5" s="386"/>
      <c r="C5" s="386"/>
      <c r="D5" s="386"/>
      <c r="E5" s="386"/>
      <c r="F5" s="386"/>
      <c r="G5" s="386"/>
      <c r="H5" s="386"/>
    </row>
    <row r="6" spans="1:8">
      <c r="A6" s="386" t="s">
        <v>330</v>
      </c>
      <c r="B6" s="386"/>
      <c r="C6" s="386"/>
      <c r="D6" s="386"/>
      <c r="E6" s="386"/>
      <c r="F6" s="386"/>
      <c r="G6" s="386"/>
      <c r="H6" s="386"/>
    </row>
    <row r="7" spans="1:8" ht="15.75" thickBot="1">
      <c r="A7" s="387" t="s">
        <v>225</v>
      </c>
      <c r="B7" s="387"/>
      <c r="C7" s="388" t="s">
        <v>331</v>
      </c>
      <c r="D7" s="388"/>
      <c r="E7" s="388"/>
      <c r="F7" s="388"/>
      <c r="G7" s="388"/>
      <c r="H7" s="388" t="s">
        <v>332</v>
      </c>
    </row>
    <row r="8" spans="1:8" ht="45.75" thickBot="1">
      <c r="A8" s="389"/>
      <c r="B8" s="389"/>
      <c r="C8" s="390" t="s">
        <v>226</v>
      </c>
      <c r="D8" s="390" t="s">
        <v>333</v>
      </c>
      <c r="E8" s="390" t="s">
        <v>257</v>
      </c>
      <c r="F8" s="390" t="s">
        <v>210</v>
      </c>
      <c r="G8" s="390" t="s">
        <v>227</v>
      </c>
      <c r="H8" s="391"/>
    </row>
    <row r="9" spans="1:8" ht="11.25" customHeight="1">
      <c r="A9" s="392"/>
      <c r="B9" s="392"/>
      <c r="C9" s="393">
        <v>1</v>
      </c>
      <c r="D9" s="393">
        <v>2</v>
      </c>
      <c r="E9" s="393" t="s">
        <v>334</v>
      </c>
      <c r="F9" s="393">
        <v>4</v>
      </c>
      <c r="G9" s="393">
        <v>5</v>
      </c>
      <c r="H9" s="393" t="s">
        <v>335</v>
      </c>
    </row>
    <row r="10" spans="1:8" ht="15" customHeight="1">
      <c r="A10" s="322"/>
      <c r="B10" s="395"/>
      <c r="C10" s="394"/>
      <c r="D10" s="394"/>
      <c r="E10" s="394"/>
      <c r="F10" s="394"/>
      <c r="G10" s="394"/>
      <c r="H10" s="394"/>
    </row>
    <row r="11" spans="1:8" ht="15" customHeight="1">
      <c r="A11" s="315" t="s">
        <v>391</v>
      </c>
      <c r="B11" s="316"/>
      <c r="C11" s="394">
        <f t="shared" ref="C11:H11" si="0">SUM(C12:C18)</f>
        <v>0</v>
      </c>
      <c r="D11" s="394">
        <f t="shared" si="0"/>
        <v>0</v>
      </c>
      <c r="E11" s="394">
        <f t="shared" si="0"/>
        <v>0</v>
      </c>
      <c r="F11" s="394">
        <f t="shared" si="0"/>
        <v>0</v>
      </c>
      <c r="G11" s="394">
        <f t="shared" si="0"/>
        <v>0</v>
      </c>
      <c r="H11" s="394">
        <f t="shared" si="0"/>
        <v>0</v>
      </c>
    </row>
    <row r="12" spans="1:8" ht="15" customHeight="1">
      <c r="A12" s="322"/>
      <c r="B12" s="395" t="s">
        <v>392</v>
      </c>
      <c r="C12" s="410">
        <v>0</v>
      </c>
      <c r="D12" s="410">
        <v>0</v>
      </c>
      <c r="E12" s="410">
        <f>C12+D12</f>
        <v>0</v>
      </c>
      <c r="F12" s="410">
        <v>0</v>
      </c>
      <c r="G12" s="410">
        <v>0</v>
      </c>
      <c r="H12" s="410">
        <f>E12-F12</f>
        <v>0</v>
      </c>
    </row>
    <row r="13" spans="1:8" ht="15" customHeight="1">
      <c r="A13" s="322"/>
      <c r="B13" s="395" t="s">
        <v>393</v>
      </c>
      <c r="C13" s="410">
        <v>0</v>
      </c>
      <c r="D13" s="410">
        <v>0</v>
      </c>
      <c r="E13" s="410">
        <f t="shared" ref="E13:E18" si="1">C13+D13</f>
        <v>0</v>
      </c>
      <c r="F13" s="410">
        <v>0</v>
      </c>
      <c r="G13" s="410">
        <v>0</v>
      </c>
      <c r="H13" s="410">
        <f t="shared" ref="H13:H18" si="2">E13-F13</f>
        <v>0</v>
      </c>
    </row>
    <row r="14" spans="1:8" ht="15" customHeight="1">
      <c r="A14" s="322"/>
      <c r="B14" s="395" t="s">
        <v>394</v>
      </c>
      <c r="C14" s="410">
        <v>0</v>
      </c>
      <c r="D14" s="410">
        <v>0</v>
      </c>
      <c r="E14" s="410">
        <f t="shared" si="1"/>
        <v>0</v>
      </c>
      <c r="F14" s="410">
        <v>0</v>
      </c>
      <c r="G14" s="410">
        <v>0</v>
      </c>
      <c r="H14" s="410">
        <f t="shared" si="2"/>
        <v>0</v>
      </c>
    </row>
    <row r="15" spans="1:8" ht="20.25" customHeight="1">
      <c r="A15" s="322"/>
      <c r="B15" s="395" t="s">
        <v>395</v>
      </c>
      <c r="C15" s="410">
        <v>0</v>
      </c>
      <c r="D15" s="410">
        <v>0</v>
      </c>
      <c r="E15" s="410">
        <f t="shared" si="1"/>
        <v>0</v>
      </c>
      <c r="F15" s="410">
        <v>0</v>
      </c>
      <c r="G15" s="410">
        <v>0</v>
      </c>
      <c r="H15" s="410">
        <f t="shared" si="2"/>
        <v>0</v>
      </c>
    </row>
    <row r="16" spans="1:8" ht="15" customHeight="1">
      <c r="A16" s="322"/>
      <c r="B16" s="395" t="s">
        <v>396</v>
      </c>
      <c r="C16" s="410">
        <v>0</v>
      </c>
      <c r="D16" s="410">
        <v>0</v>
      </c>
      <c r="E16" s="410">
        <f t="shared" si="1"/>
        <v>0</v>
      </c>
      <c r="F16" s="410">
        <v>0</v>
      </c>
      <c r="G16" s="410">
        <v>0</v>
      </c>
      <c r="H16" s="410">
        <f t="shared" si="2"/>
        <v>0</v>
      </c>
    </row>
    <row r="17" spans="1:8" ht="15" customHeight="1">
      <c r="A17" s="322"/>
      <c r="B17" s="395" t="s">
        <v>397</v>
      </c>
      <c r="C17" s="410">
        <v>0</v>
      </c>
      <c r="D17" s="410">
        <v>0</v>
      </c>
      <c r="E17" s="410">
        <f t="shared" si="1"/>
        <v>0</v>
      </c>
      <c r="F17" s="410">
        <v>0</v>
      </c>
      <c r="G17" s="410">
        <v>0</v>
      </c>
      <c r="H17" s="410">
        <f t="shared" si="2"/>
        <v>0</v>
      </c>
    </row>
    <row r="18" spans="1:8" ht="15" customHeight="1">
      <c r="A18" s="400"/>
      <c r="B18" s="401" t="s">
        <v>398</v>
      </c>
      <c r="C18" s="410">
        <v>0</v>
      </c>
      <c r="D18" s="410">
        <v>0</v>
      </c>
      <c r="E18" s="410">
        <f t="shared" si="1"/>
        <v>0</v>
      </c>
      <c r="F18" s="410">
        <v>0</v>
      </c>
      <c r="G18" s="410">
        <v>0</v>
      </c>
      <c r="H18" s="410">
        <f t="shared" si="2"/>
        <v>0</v>
      </c>
    </row>
    <row r="19" spans="1:8" ht="15" customHeight="1">
      <c r="A19" s="315" t="s">
        <v>399</v>
      </c>
      <c r="B19" s="316"/>
      <c r="C19" s="394">
        <f t="shared" ref="C19:H19" si="3">SUM(C20:C22)</f>
        <v>0</v>
      </c>
      <c r="D19" s="394">
        <f t="shared" si="3"/>
        <v>0</v>
      </c>
      <c r="E19" s="394">
        <f t="shared" si="3"/>
        <v>0</v>
      </c>
      <c r="F19" s="394">
        <f t="shared" si="3"/>
        <v>0</v>
      </c>
      <c r="G19" s="394">
        <f t="shared" si="3"/>
        <v>0</v>
      </c>
      <c r="H19" s="394">
        <f t="shared" si="3"/>
        <v>0</v>
      </c>
    </row>
    <row r="20" spans="1:8" ht="15" customHeight="1">
      <c r="A20" s="322"/>
      <c r="B20" s="395" t="s">
        <v>400</v>
      </c>
      <c r="C20" s="410">
        <v>0</v>
      </c>
      <c r="D20" s="410">
        <v>0</v>
      </c>
      <c r="E20" s="410">
        <f>C20+D20</f>
        <v>0</v>
      </c>
      <c r="F20" s="410">
        <v>0</v>
      </c>
      <c r="G20" s="410">
        <v>0</v>
      </c>
      <c r="H20" s="410">
        <f>E20-F20</f>
        <v>0</v>
      </c>
    </row>
    <row r="21" spans="1:8" ht="15" customHeight="1">
      <c r="A21" s="322"/>
      <c r="B21" s="395" t="s">
        <v>401</v>
      </c>
      <c r="C21" s="410">
        <v>0</v>
      </c>
      <c r="D21" s="410">
        <v>0</v>
      </c>
      <c r="E21" s="410">
        <f>C21+D21</f>
        <v>0</v>
      </c>
      <c r="F21" s="410">
        <v>0</v>
      </c>
      <c r="G21" s="410">
        <v>0</v>
      </c>
      <c r="H21" s="410">
        <f>E21-F21</f>
        <v>0</v>
      </c>
    </row>
    <row r="22" spans="1:8" ht="15" customHeight="1">
      <c r="A22" s="400"/>
      <c r="B22" s="401" t="s">
        <v>402</v>
      </c>
      <c r="C22" s="410">
        <v>0</v>
      </c>
      <c r="D22" s="410">
        <v>0</v>
      </c>
      <c r="E22" s="410">
        <f>C22+D22</f>
        <v>0</v>
      </c>
      <c r="F22" s="410">
        <v>0</v>
      </c>
      <c r="G22" s="410">
        <v>0</v>
      </c>
      <c r="H22" s="410">
        <f>E22-F22</f>
        <v>0</v>
      </c>
    </row>
    <row r="23" spans="1:8" ht="15" customHeight="1">
      <c r="A23" s="315" t="s">
        <v>403</v>
      </c>
      <c r="B23" s="316"/>
      <c r="C23" s="394">
        <f t="shared" ref="C23:H23" si="4">SUM(C24:C30)</f>
        <v>0</v>
      </c>
      <c r="D23" s="394">
        <f t="shared" si="4"/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</row>
    <row r="24" spans="1:8" ht="15" customHeight="1">
      <c r="A24" s="322"/>
      <c r="B24" s="395" t="s">
        <v>404</v>
      </c>
      <c r="C24" s="410">
        <v>0</v>
      </c>
      <c r="D24" s="410">
        <v>0</v>
      </c>
      <c r="E24" s="410">
        <f>C24+D24</f>
        <v>0</v>
      </c>
      <c r="F24" s="410">
        <v>0</v>
      </c>
      <c r="G24" s="410">
        <v>0</v>
      </c>
      <c r="H24" s="410">
        <f>E24-F24</f>
        <v>0</v>
      </c>
    </row>
    <row r="25" spans="1:8" ht="15" customHeight="1">
      <c r="A25" s="322"/>
      <c r="B25" s="395" t="s">
        <v>405</v>
      </c>
      <c r="C25" s="410">
        <v>0</v>
      </c>
      <c r="D25" s="410">
        <v>0</v>
      </c>
      <c r="E25" s="410">
        <f t="shared" ref="E25:E30" si="5">C25+D25</f>
        <v>0</v>
      </c>
      <c r="F25" s="410">
        <v>0</v>
      </c>
      <c r="G25" s="410">
        <v>0</v>
      </c>
      <c r="H25" s="410">
        <f t="shared" ref="H25:H30" si="6">E25-F25</f>
        <v>0</v>
      </c>
    </row>
    <row r="26" spans="1:8" ht="15" customHeight="1">
      <c r="A26" s="322"/>
      <c r="B26" s="395" t="s">
        <v>406</v>
      </c>
      <c r="C26" s="410">
        <v>0</v>
      </c>
      <c r="D26" s="410">
        <v>0</v>
      </c>
      <c r="E26" s="410">
        <f t="shared" si="5"/>
        <v>0</v>
      </c>
      <c r="F26" s="410">
        <v>0</v>
      </c>
      <c r="G26" s="410">
        <v>0</v>
      </c>
      <c r="H26" s="410">
        <f t="shared" si="6"/>
        <v>0</v>
      </c>
    </row>
    <row r="27" spans="1:8" ht="15" customHeight="1">
      <c r="A27" s="322"/>
      <c r="B27" s="395" t="s">
        <v>407</v>
      </c>
      <c r="C27" s="410">
        <v>0</v>
      </c>
      <c r="D27" s="410">
        <v>0</v>
      </c>
      <c r="E27" s="410">
        <f t="shared" si="5"/>
        <v>0</v>
      </c>
      <c r="F27" s="410">
        <v>0</v>
      </c>
      <c r="G27" s="410">
        <v>0</v>
      </c>
      <c r="H27" s="410">
        <f t="shared" si="6"/>
        <v>0</v>
      </c>
    </row>
    <row r="28" spans="1:8" ht="15" customHeight="1">
      <c r="A28" s="322"/>
      <c r="B28" s="395" t="s">
        <v>408</v>
      </c>
      <c r="C28" s="410">
        <v>0</v>
      </c>
      <c r="D28" s="410">
        <v>0</v>
      </c>
      <c r="E28" s="410">
        <f t="shared" si="5"/>
        <v>0</v>
      </c>
      <c r="F28" s="410">
        <v>0</v>
      </c>
      <c r="G28" s="410">
        <v>0</v>
      </c>
      <c r="H28" s="410">
        <f t="shared" si="6"/>
        <v>0</v>
      </c>
    </row>
    <row r="29" spans="1:8" ht="15" customHeight="1">
      <c r="A29" s="322"/>
      <c r="B29" s="395" t="s">
        <v>409</v>
      </c>
      <c r="C29" s="410">
        <v>0</v>
      </c>
      <c r="D29" s="410">
        <v>0</v>
      </c>
      <c r="E29" s="410">
        <f t="shared" si="5"/>
        <v>0</v>
      </c>
      <c r="F29" s="410">
        <v>0</v>
      </c>
      <c r="G29" s="410">
        <v>0</v>
      </c>
      <c r="H29" s="410">
        <f t="shared" si="6"/>
        <v>0</v>
      </c>
    </row>
    <row r="30" spans="1:8" ht="15" customHeight="1">
      <c r="A30" s="322"/>
      <c r="B30" s="395" t="s">
        <v>410</v>
      </c>
      <c r="C30" s="410">
        <v>0</v>
      </c>
      <c r="D30" s="410">
        <v>0</v>
      </c>
      <c r="E30" s="410">
        <f t="shared" si="5"/>
        <v>0</v>
      </c>
      <c r="F30" s="410">
        <v>0</v>
      </c>
      <c r="G30" s="410">
        <v>0</v>
      </c>
      <c r="H30" s="410">
        <f t="shared" si="6"/>
        <v>0</v>
      </c>
    </row>
    <row r="31" spans="1:8" ht="15" customHeight="1">
      <c r="A31" s="322"/>
      <c r="B31" s="395"/>
      <c r="C31" s="394"/>
      <c r="D31" s="394"/>
      <c r="E31" s="394"/>
      <c r="F31" s="394"/>
      <c r="G31" s="394"/>
      <c r="H31" s="394"/>
    </row>
    <row r="32" spans="1:8" ht="15" customHeight="1">
      <c r="A32" s="322"/>
      <c r="B32" s="395"/>
      <c r="C32" s="394"/>
      <c r="D32" s="394"/>
      <c r="E32" s="394"/>
      <c r="F32" s="394"/>
      <c r="G32" s="394"/>
      <c r="H32" s="394"/>
    </row>
    <row r="33" spans="1:8" s="402" customFormat="1" ht="20.100000000000001" customHeight="1">
      <c r="A33" s="322"/>
      <c r="B33" s="395"/>
      <c r="C33" s="394"/>
      <c r="D33" s="394"/>
      <c r="E33" s="394"/>
      <c r="F33" s="394"/>
      <c r="G33" s="394"/>
      <c r="H33" s="394"/>
    </row>
    <row r="34" spans="1:8">
      <c r="A34" s="403"/>
      <c r="B34" s="404" t="s">
        <v>411</v>
      </c>
      <c r="C34" s="405">
        <f t="shared" ref="C34:H34" si="7">+C11+C19+C23</f>
        <v>0</v>
      </c>
      <c r="D34" s="405">
        <f t="shared" si="7"/>
        <v>0</v>
      </c>
      <c r="E34" s="405">
        <f t="shared" si="7"/>
        <v>0</v>
      </c>
      <c r="F34" s="405">
        <f t="shared" si="7"/>
        <v>0</v>
      </c>
      <c r="G34" s="405">
        <f t="shared" si="7"/>
        <v>0</v>
      </c>
      <c r="H34" s="405">
        <f t="shared" si="7"/>
        <v>0</v>
      </c>
    </row>
    <row r="35" spans="1:8">
      <c r="C35" s="406"/>
      <c r="D35" s="406"/>
      <c r="E35" s="406"/>
      <c r="F35" s="406"/>
      <c r="G35" s="406"/>
      <c r="H35" s="406"/>
    </row>
    <row r="36" spans="1:8">
      <c r="C36" s="407"/>
      <c r="D36" s="407"/>
      <c r="E36" s="407"/>
      <c r="F36" s="407"/>
      <c r="G36" s="407"/>
      <c r="H36" s="407"/>
    </row>
    <row r="37" spans="1:8">
      <c r="C37" s="407"/>
      <c r="D37" s="407"/>
      <c r="E37" s="407"/>
      <c r="F37" s="407"/>
      <c r="G37" s="407"/>
      <c r="H37" s="407"/>
    </row>
    <row r="39" spans="1:8">
      <c r="C39" s="407"/>
      <c r="D39" s="407"/>
      <c r="E39" s="407"/>
      <c r="F39" s="407"/>
      <c r="G39" s="407"/>
      <c r="H39" s="407"/>
    </row>
  </sheetData>
  <mergeCells count="12">
    <mergeCell ref="A7:B9"/>
    <mergeCell ref="C7:G7"/>
    <mergeCell ref="H7:H8"/>
    <mergeCell ref="A11:B11"/>
    <mergeCell ref="A19:B19"/>
    <mergeCell ref="A23:B23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4" orientation="landscape" horizontalDpi="300" verticalDpi="300" r:id="rId1"/>
  <headerFooter>
    <oddFooter>&amp;R&amp;8LDF /6.&amp;P</oddFooter>
  </headerFooter>
  <rowBreaks count="1" manualBreakCount="1">
    <brk id="3" max="7" man="1"/>
  </rowBreaks>
  <colBreaks count="1" manualBreakCount="1">
    <brk id="4" max="8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topLeftCell="A16" zoomScaleSheetLayoutView="100" workbookViewId="0">
      <selection activeCell="C10" sqref="C10"/>
    </sheetView>
  </sheetViews>
  <sheetFormatPr baseColWidth="10" defaultRowHeight="15"/>
  <cols>
    <col min="1" max="1" width="4.5703125" style="299" customWidth="1"/>
    <col min="2" max="2" width="57.28515625" style="299" customWidth="1"/>
    <col min="3" max="8" width="12.7109375" style="299" customWidth="1"/>
    <col min="257" max="257" width="4.5703125" customWidth="1"/>
    <col min="258" max="258" width="57.28515625" customWidth="1"/>
    <col min="259" max="264" width="12.7109375" customWidth="1"/>
    <col min="513" max="513" width="4.5703125" customWidth="1"/>
    <col min="514" max="514" width="57.28515625" customWidth="1"/>
    <col min="515" max="520" width="12.7109375" customWidth="1"/>
    <col min="769" max="769" width="4.5703125" customWidth="1"/>
    <col min="770" max="770" width="57.28515625" customWidth="1"/>
    <col min="771" max="776" width="12.7109375" customWidth="1"/>
    <col min="1025" max="1025" width="4.5703125" customWidth="1"/>
    <col min="1026" max="1026" width="57.28515625" customWidth="1"/>
    <col min="1027" max="1032" width="12.7109375" customWidth="1"/>
    <col min="1281" max="1281" width="4.5703125" customWidth="1"/>
    <col min="1282" max="1282" width="57.28515625" customWidth="1"/>
    <col min="1283" max="1288" width="12.7109375" customWidth="1"/>
    <col min="1537" max="1537" width="4.5703125" customWidth="1"/>
    <col min="1538" max="1538" width="57.28515625" customWidth="1"/>
    <col min="1539" max="1544" width="12.7109375" customWidth="1"/>
    <col min="1793" max="1793" width="4.5703125" customWidth="1"/>
    <col min="1794" max="1794" width="57.28515625" customWidth="1"/>
    <col min="1795" max="1800" width="12.7109375" customWidth="1"/>
    <col min="2049" max="2049" width="4.5703125" customWidth="1"/>
    <col min="2050" max="2050" width="57.28515625" customWidth="1"/>
    <col min="2051" max="2056" width="12.7109375" customWidth="1"/>
    <col min="2305" max="2305" width="4.5703125" customWidth="1"/>
    <col min="2306" max="2306" width="57.28515625" customWidth="1"/>
    <col min="2307" max="2312" width="12.7109375" customWidth="1"/>
    <col min="2561" max="2561" width="4.5703125" customWidth="1"/>
    <col min="2562" max="2562" width="57.28515625" customWidth="1"/>
    <col min="2563" max="2568" width="12.7109375" customWidth="1"/>
    <col min="2817" max="2817" width="4.5703125" customWidth="1"/>
    <col min="2818" max="2818" width="57.28515625" customWidth="1"/>
    <col min="2819" max="2824" width="12.7109375" customWidth="1"/>
    <col min="3073" max="3073" width="4.5703125" customWidth="1"/>
    <col min="3074" max="3074" width="57.28515625" customWidth="1"/>
    <col min="3075" max="3080" width="12.7109375" customWidth="1"/>
    <col min="3329" max="3329" width="4.5703125" customWidth="1"/>
    <col min="3330" max="3330" width="57.28515625" customWidth="1"/>
    <col min="3331" max="3336" width="12.7109375" customWidth="1"/>
    <col min="3585" max="3585" width="4.5703125" customWidth="1"/>
    <col min="3586" max="3586" width="57.28515625" customWidth="1"/>
    <col min="3587" max="3592" width="12.7109375" customWidth="1"/>
    <col min="3841" max="3841" width="4.5703125" customWidth="1"/>
    <col min="3842" max="3842" width="57.28515625" customWidth="1"/>
    <col min="3843" max="3848" width="12.7109375" customWidth="1"/>
    <col min="4097" max="4097" width="4.5703125" customWidth="1"/>
    <col min="4098" max="4098" width="57.28515625" customWidth="1"/>
    <col min="4099" max="4104" width="12.7109375" customWidth="1"/>
    <col min="4353" max="4353" width="4.5703125" customWidth="1"/>
    <col min="4354" max="4354" width="57.28515625" customWidth="1"/>
    <col min="4355" max="4360" width="12.7109375" customWidth="1"/>
    <col min="4609" max="4609" width="4.5703125" customWidth="1"/>
    <col min="4610" max="4610" width="57.28515625" customWidth="1"/>
    <col min="4611" max="4616" width="12.7109375" customWidth="1"/>
    <col min="4865" max="4865" width="4.5703125" customWidth="1"/>
    <col min="4866" max="4866" width="57.28515625" customWidth="1"/>
    <col min="4867" max="4872" width="12.7109375" customWidth="1"/>
    <col min="5121" max="5121" width="4.5703125" customWidth="1"/>
    <col min="5122" max="5122" width="57.28515625" customWidth="1"/>
    <col min="5123" max="5128" width="12.7109375" customWidth="1"/>
    <col min="5377" max="5377" width="4.5703125" customWidth="1"/>
    <col min="5378" max="5378" width="57.28515625" customWidth="1"/>
    <col min="5379" max="5384" width="12.7109375" customWidth="1"/>
    <col min="5633" max="5633" width="4.5703125" customWidth="1"/>
    <col min="5634" max="5634" width="57.28515625" customWidth="1"/>
    <col min="5635" max="5640" width="12.7109375" customWidth="1"/>
    <col min="5889" max="5889" width="4.5703125" customWidth="1"/>
    <col min="5890" max="5890" width="57.28515625" customWidth="1"/>
    <col min="5891" max="5896" width="12.7109375" customWidth="1"/>
    <col min="6145" max="6145" width="4.5703125" customWidth="1"/>
    <col min="6146" max="6146" width="57.28515625" customWidth="1"/>
    <col min="6147" max="6152" width="12.7109375" customWidth="1"/>
    <col min="6401" max="6401" width="4.5703125" customWidth="1"/>
    <col min="6402" max="6402" width="57.28515625" customWidth="1"/>
    <col min="6403" max="6408" width="12.7109375" customWidth="1"/>
    <col min="6657" max="6657" width="4.5703125" customWidth="1"/>
    <col min="6658" max="6658" width="57.28515625" customWidth="1"/>
    <col min="6659" max="6664" width="12.7109375" customWidth="1"/>
    <col min="6913" max="6913" width="4.5703125" customWidth="1"/>
    <col min="6914" max="6914" width="57.28515625" customWidth="1"/>
    <col min="6915" max="6920" width="12.7109375" customWidth="1"/>
    <col min="7169" max="7169" width="4.5703125" customWidth="1"/>
    <col min="7170" max="7170" width="57.28515625" customWidth="1"/>
    <col min="7171" max="7176" width="12.7109375" customWidth="1"/>
    <col min="7425" max="7425" width="4.5703125" customWidth="1"/>
    <col min="7426" max="7426" width="57.28515625" customWidth="1"/>
    <col min="7427" max="7432" width="12.7109375" customWidth="1"/>
    <col min="7681" max="7681" width="4.5703125" customWidth="1"/>
    <col min="7682" max="7682" width="57.28515625" customWidth="1"/>
    <col min="7683" max="7688" width="12.7109375" customWidth="1"/>
    <col min="7937" max="7937" width="4.5703125" customWidth="1"/>
    <col min="7938" max="7938" width="57.28515625" customWidth="1"/>
    <col min="7939" max="7944" width="12.7109375" customWidth="1"/>
    <col min="8193" max="8193" width="4.5703125" customWidth="1"/>
    <col min="8194" max="8194" width="57.28515625" customWidth="1"/>
    <col min="8195" max="8200" width="12.7109375" customWidth="1"/>
    <col min="8449" max="8449" width="4.5703125" customWidth="1"/>
    <col min="8450" max="8450" width="57.28515625" customWidth="1"/>
    <col min="8451" max="8456" width="12.7109375" customWidth="1"/>
    <col min="8705" max="8705" width="4.5703125" customWidth="1"/>
    <col min="8706" max="8706" width="57.28515625" customWidth="1"/>
    <col min="8707" max="8712" width="12.7109375" customWidth="1"/>
    <col min="8961" max="8961" width="4.5703125" customWidth="1"/>
    <col min="8962" max="8962" width="57.28515625" customWidth="1"/>
    <col min="8963" max="8968" width="12.7109375" customWidth="1"/>
    <col min="9217" max="9217" width="4.5703125" customWidth="1"/>
    <col min="9218" max="9218" width="57.28515625" customWidth="1"/>
    <col min="9219" max="9224" width="12.7109375" customWidth="1"/>
    <col min="9473" max="9473" width="4.5703125" customWidth="1"/>
    <col min="9474" max="9474" width="57.28515625" customWidth="1"/>
    <col min="9475" max="9480" width="12.7109375" customWidth="1"/>
    <col min="9729" max="9729" width="4.5703125" customWidth="1"/>
    <col min="9730" max="9730" width="57.28515625" customWidth="1"/>
    <col min="9731" max="9736" width="12.7109375" customWidth="1"/>
    <col min="9985" max="9985" width="4.5703125" customWidth="1"/>
    <col min="9986" max="9986" width="57.28515625" customWidth="1"/>
    <col min="9987" max="9992" width="12.7109375" customWidth="1"/>
    <col min="10241" max="10241" width="4.5703125" customWidth="1"/>
    <col min="10242" max="10242" width="57.28515625" customWidth="1"/>
    <col min="10243" max="10248" width="12.7109375" customWidth="1"/>
    <col min="10497" max="10497" width="4.5703125" customWidth="1"/>
    <col min="10498" max="10498" width="57.28515625" customWidth="1"/>
    <col min="10499" max="10504" width="12.7109375" customWidth="1"/>
    <col min="10753" max="10753" width="4.5703125" customWidth="1"/>
    <col min="10754" max="10754" width="57.28515625" customWidth="1"/>
    <col min="10755" max="10760" width="12.7109375" customWidth="1"/>
    <col min="11009" max="11009" width="4.5703125" customWidth="1"/>
    <col min="11010" max="11010" width="57.28515625" customWidth="1"/>
    <col min="11011" max="11016" width="12.7109375" customWidth="1"/>
    <col min="11265" max="11265" width="4.5703125" customWidth="1"/>
    <col min="11266" max="11266" width="57.28515625" customWidth="1"/>
    <col min="11267" max="11272" width="12.7109375" customWidth="1"/>
    <col min="11521" max="11521" width="4.5703125" customWidth="1"/>
    <col min="11522" max="11522" width="57.28515625" customWidth="1"/>
    <col min="11523" max="11528" width="12.7109375" customWidth="1"/>
    <col min="11777" max="11777" width="4.5703125" customWidth="1"/>
    <col min="11778" max="11778" width="57.28515625" customWidth="1"/>
    <col min="11779" max="11784" width="12.7109375" customWidth="1"/>
    <col min="12033" max="12033" width="4.5703125" customWidth="1"/>
    <col min="12034" max="12034" width="57.28515625" customWidth="1"/>
    <col min="12035" max="12040" width="12.7109375" customWidth="1"/>
    <col min="12289" max="12289" width="4.5703125" customWidth="1"/>
    <col min="12290" max="12290" width="57.28515625" customWidth="1"/>
    <col min="12291" max="12296" width="12.7109375" customWidth="1"/>
    <col min="12545" max="12545" width="4.5703125" customWidth="1"/>
    <col min="12546" max="12546" width="57.28515625" customWidth="1"/>
    <col min="12547" max="12552" width="12.7109375" customWidth="1"/>
    <col min="12801" max="12801" width="4.5703125" customWidth="1"/>
    <col min="12802" max="12802" width="57.28515625" customWidth="1"/>
    <col min="12803" max="12808" width="12.7109375" customWidth="1"/>
    <col min="13057" max="13057" width="4.5703125" customWidth="1"/>
    <col min="13058" max="13058" width="57.28515625" customWidth="1"/>
    <col min="13059" max="13064" width="12.7109375" customWidth="1"/>
    <col min="13313" max="13313" width="4.5703125" customWidth="1"/>
    <col min="13314" max="13314" width="57.28515625" customWidth="1"/>
    <col min="13315" max="13320" width="12.7109375" customWidth="1"/>
    <col min="13569" max="13569" width="4.5703125" customWidth="1"/>
    <col min="13570" max="13570" width="57.28515625" customWidth="1"/>
    <col min="13571" max="13576" width="12.7109375" customWidth="1"/>
    <col min="13825" max="13825" width="4.5703125" customWidth="1"/>
    <col min="13826" max="13826" width="57.28515625" customWidth="1"/>
    <col min="13827" max="13832" width="12.7109375" customWidth="1"/>
    <col min="14081" max="14081" width="4.5703125" customWidth="1"/>
    <col min="14082" max="14082" width="57.28515625" customWidth="1"/>
    <col min="14083" max="14088" width="12.7109375" customWidth="1"/>
    <col min="14337" max="14337" width="4.5703125" customWidth="1"/>
    <col min="14338" max="14338" width="57.28515625" customWidth="1"/>
    <col min="14339" max="14344" width="12.7109375" customWidth="1"/>
    <col min="14593" max="14593" width="4.5703125" customWidth="1"/>
    <col min="14594" max="14594" width="57.28515625" customWidth="1"/>
    <col min="14595" max="14600" width="12.7109375" customWidth="1"/>
    <col min="14849" max="14849" width="4.5703125" customWidth="1"/>
    <col min="14850" max="14850" width="57.28515625" customWidth="1"/>
    <col min="14851" max="14856" width="12.7109375" customWidth="1"/>
    <col min="15105" max="15105" width="4.5703125" customWidth="1"/>
    <col min="15106" max="15106" width="57.28515625" customWidth="1"/>
    <col min="15107" max="15112" width="12.7109375" customWidth="1"/>
    <col min="15361" max="15361" width="4.5703125" customWidth="1"/>
    <col min="15362" max="15362" width="57.28515625" customWidth="1"/>
    <col min="15363" max="15368" width="12.7109375" customWidth="1"/>
    <col min="15617" max="15617" width="4.5703125" customWidth="1"/>
    <col min="15618" max="15618" width="57.28515625" customWidth="1"/>
    <col min="15619" max="15624" width="12.7109375" customWidth="1"/>
    <col min="15873" max="15873" width="4.5703125" customWidth="1"/>
    <col min="15874" max="15874" width="57.28515625" customWidth="1"/>
    <col min="15875" max="15880" width="12.7109375" customWidth="1"/>
    <col min="16129" max="16129" width="4.5703125" customWidth="1"/>
    <col min="16130" max="16130" width="57.28515625" customWidth="1"/>
    <col min="16131" max="16136" width="12.7109375" customWidth="1"/>
  </cols>
  <sheetData>
    <row r="1" spans="1:8">
      <c r="A1" s="385" t="s">
        <v>141</v>
      </c>
      <c r="B1" s="385"/>
      <c r="C1" s="385"/>
      <c r="D1" s="385"/>
      <c r="E1" s="385"/>
      <c r="F1" s="385"/>
      <c r="G1" s="385"/>
      <c r="H1" s="385"/>
    </row>
    <row r="2" spans="1:8">
      <c r="A2" s="385" t="s">
        <v>142</v>
      </c>
      <c r="B2" s="385"/>
      <c r="C2" s="385"/>
      <c r="D2" s="385"/>
      <c r="E2" s="385"/>
      <c r="F2" s="385"/>
      <c r="G2" s="385"/>
      <c r="H2" s="385"/>
    </row>
    <row r="3" spans="1:8">
      <c r="A3" s="385" t="s">
        <v>412</v>
      </c>
      <c r="B3" s="385"/>
      <c r="C3" s="385"/>
      <c r="D3" s="385"/>
      <c r="E3" s="385"/>
      <c r="F3" s="385"/>
      <c r="G3" s="385"/>
      <c r="H3" s="385"/>
    </row>
    <row r="4" spans="1:8">
      <c r="A4" s="385" t="s">
        <v>329</v>
      </c>
      <c r="B4" s="385"/>
      <c r="C4" s="385"/>
      <c r="D4" s="385"/>
      <c r="E4" s="385"/>
      <c r="F4" s="385"/>
      <c r="G4" s="385"/>
      <c r="H4" s="385"/>
    </row>
    <row r="5" spans="1:8">
      <c r="A5" s="386" t="s">
        <v>173</v>
      </c>
      <c r="B5" s="386"/>
      <c r="C5" s="386"/>
      <c r="D5" s="386"/>
      <c r="E5" s="386"/>
      <c r="F5" s="386"/>
      <c r="G5" s="386"/>
      <c r="H5" s="386"/>
    </row>
    <row r="6" spans="1:8">
      <c r="A6" s="408" t="s">
        <v>330</v>
      </c>
      <c r="B6" s="408"/>
      <c r="C6" s="408"/>
      <c r="D6" s="408"/>
      <c r="E6" s="408"/>
      <c r="F6" s="408"/>
      <c r="G6" s="408"/>
      <c r="H6" s="408"/>
    </row>
    <row r="7" spans="1:8" ht="15.75" thickBot="1">
      <c r="A7" s="387" t="s">
        <v>225</v>
      </c>
      <c r="B7" s="387"/>
      <c r="C7" s="388" t="s">
        <v>331</v>
      </c>
      <c r="D7" s="388"/>
      <c r="E7" s="388"/>
      <c r="F7" s="388"/>
      <c r="G7" s="388"/>
      <c r="H7" s="388" t="s">
        <v>332</v>
      </c>
    </row>
    <row r="8" spans="1:8" ht="45.75" thickBot="1">
      <c r="A8" s="389"/>
      <c r="B8" s="389"/>
      <c r="C8" s="390" t="s">
        <v>226</v>
      </c>
      <c r="D8" s="390" t="s">
        <v>333</v>
      </c>
      <c r="E8" s="390" t="s">
        <v>257</v>
      </c>
      <c r="F8" s="390" t="s">
        <v>210</v>
      </c>
      <c r="G8" s="390" t="s">
        <v>227</v>
      </c>
      <c r="H8" s="391"/>
    </row>
    <row r="9" spans="1:8" ht="15" customHeight="1">
      <c r="A9" s="392"/>
      <c r="B9" s="392"/>
      <c r="C9" s="393">
        <v>1</v>
      </c>
      <c r="D9" s="393">
        <v>2</v>
      </c>
      <c r="E9" s="393" t="s">
        <v>334</v>
      </c>
      <c r="F9" s="393">
        <v>4</v>
      </c>
      <c r="G9" s="393">
        <v>5</v>
      </c>
      <c r="H9" s="393" t="s">
        <v>335</v>
      </c>
    </row>
    <row r="10" spans="1:8" ht="15" customHeight="1">
      <c r="A10" s="315" t="s">
        <v>413</v>
      </c>
      <c r="B10" s="316"/>
      <c r="C10" s="394">
        <f>+C11+C19+C29+'[2]EAPED E COG (2)'!C11+'[2]EAPED E COG (2)'!C21+'[2]EAPED E COG (2)'!C31+'[2]EAPED E COG (3)'!C11+'[2]EAPED E COG (3)'!C19+'[2]EAPED E COG (3)'!C23</f>
        <v>0</v>
      </c>
      <c r="D10" s="394">
        <f>+D11+D19+D29+'[2]EAPED E COG (2)'!D11+'[2]EAPED E COG (2)'!D21+'[2]EAPED E COG (2)'!D31+'[2]EAPED E COG (3)'!D11+'[2]EAPED E COG (3)'!D19+'[2]EAPED E COG (3)'!D23</f>
        <v>0</v>
      </c>
      <c r="E10" s="394">
        <f>+E11+E19+E29+'[2]EAPED E COG (2)'!E11+'[2]EAPED E COG (2)'!E21+'[2]EAPED E COG (2)'!E31+'[2]EAPED E COG (3)'!E11+'[2]EAPED E COG (3)'!E19+'[2]EAPED E COG (3)'!E23</f>
        <v>0</v>
      </c>
      <c r="F10" s="394">
        <f>+F11+F19+F29+'[2]EAPED E COG (2)'!F11+'[2]EAPED E COG (2)'!F21+'[2]EAPED E COG (2)'!F31+'[2]EAPED E COG (3)'!F11+'[2]EAPED E COG (3)'!F19+'[2]EAPED E COG (3)'!F23</f>
        <v>0</v>
      </c>
      <c r="G10" s="394">
        <f>+G11+G19+G29+'[2]EAPED E COG (2)'!G11+'[2]EAPED E COG (2)'!G21+'[2]EAPED E COG (2)'!G31+'[2]EAPED E COG (3)'!G11+'[2]EAPED E COG (3)'!G19+'[2]EAPED E COG (3)'!G23</f>
        <v>0</v>
      </c>
      <c r="H10" s="394">
        <f>+H11+H19+H29+'[2]EAPED E COG (2)'!H11+'[2]EAPED E COG (2)'!H21+'[2]EAPED E COG (2)'!H31+'[2]EAPED E COG (3)'!H11+'[2]EAPED E COG (3)'!H19+'[2]EAPED E COG (3)'!H23</f>
        <v>0</v>
      </c>
    </row>
    <row r="11" spans="1:8" ht="15" customHeight="1">
      <c r="A11" s="315" t="s">
        <v>337</v>
      </c>
      <c r="B11" s="316"/>
      <c r="C11" s="394">
        <f t="shared" ref="C11:H11" si="0">SUM(C12:C18)</f>
        <v>0</v>
      </c>
      <c r="D11" s="394">
        <f t="shared" si="0"/>
        <v>0</v>
      </c>
      <c r="E11" s="394">
        <f t="shared" si="0"/>
        <v>0</v>
      </c>
      <c r="F11" s="394">
        <f t="shared" si="0"/>
        <v>0</v>
      </c>
      <c r="G11" s="394">
        <f t="shared" si="0"/>
        <v>0</v>
      </c>
      <c r="H11" s="394">
        <f t="shared" si="0"/>
        <v>0</v>
      </c>
    </row>
    <row r="12" spans="1:8" ht="15" customHeight="1">
      <c r="A12" s="322"/>
      <c r="B12" s="395" t="s">
        <v>338</v>
      </c>
      <c r="C12" s="410">
        <v>0</v>
      </c>
      <c r="D12" s="410">
        <v>0</v>
      </c>
      <c r="E12" s="410">
        <f>C12+D12</f>
        <v>0</v>
      </c>
      <c r="F12" s="410">
        <v>0</v>
      </c>
      <c r="G12" s="410">
        <v>0</v>
      </c>
      <c r="H12" s="410">
        <f>E12-F12</f>
        <v>0</v>
      </c>
    </row>
    <row r="13" spans="1:8" ht="15" customHeight="1">
      <c r="A13" s="322"/>
      <c r="B13" s="395" t="s">
        <v>339</v>
      </c>
      <c r="C13" s="410">
        <v>0</v>
      </c>
      <c r="D13" s="410">
        <v>0</v>
      </c>
      <c r="E13" s="410">
        <f t="shared" ref="E13:E18" si="1">C13+D13</f>
        <v>0</v>
      </c>
      <c r="F13" s="410">
        <v>0</v>
      </c>
      <c r="G13" s="410">
        <v>0</v>
      </c>
      <c r="H13" s="410">
        <f t="shared" ref="H13:H18" si="2">E13-F13</f>
        <v>0</v>
      </c>
    </row>
    <row r="14" spans="1:8" ht="15" customHeight="1">
      <c r="A14" s="322"/>
      <c r="B14" s="395" t="s">
        <v>340</v>
      </c>
      <c r="C14" s="410">
        <v>0</v>
      </c>
      <c r="D14" s="410">
        <v>0</v>
      </c>
      <c r="E14" s="410">
        <f t="shared" si="1"/>
        <v>0</v>
      </c>
      <c r="F14" s="410">
        <v>0</v>
      </c>
      <c r="G14" s="410">
        <v>0</v>
      </c>
      <c r="H14" s="410">
        <f t="shared" si="2"/>
        <v>0</v>
      </c>
    </row>
    <row r="15" spans="1:8" ht="15" customHeight="1">
      <c r="A15" s="322"/>
      <c r="B15" s="395" t="s">
        <v>341</v>
      </c>
      <c r="C15" s="410">
        <v>0</v>
      </c>
      <c r="D15" s="410">
        <v>0</v>
      </c>
      <c r="E15" s="410">
        <f t="shared" si="1"/>
        <v>0</v>
      </c>
      <c r="F15" s="410">
        <v>0</v>
      </c>
      <c r="G15" s="410">
        <v>0</v>
      </c>
      <c r="H15" s="410">
        <f t="shared" si="2"/>
        <v>0</v>
      </c>
    </row>
    <row r="16" spans="1:8" ht="15" customHeight="1">
      <c r="A16" s="322"/>
      <c r="B16" s="395" t="s">
        <v>342</v>
      </c>
      <c r="C16" s="410">
        <v>0</v>
      </c>
      <c r="D16" s="410">
        <v>0</v>
      </c>
      <c r="E16" s="410">
        <f t="shared" si="1"/>
        <v>0</v>
      </c>
      <c r="F16" s="410">
        <v>0</v>
      </c>
      <c r="G16" s="410">
        <v>0</v>
      </c>
      <c r="H16" s="410">
        <f t="shared" si="2"/>
        <v>0</v>
      </c>
    </row>
    <row r="17" spans="1:8" ht="15" customHeight="1">
      <c r="A17" s="322"/>
      <c r="B17" s="395" t="s">
        <v>343</v>
      </c>
      <c r="C17" s="410">
        <v>0</v>
      </c>
      <c r="D17" s="410">
        <v>0</v>
      </c>
      <c r="E17" s="410">
        <f t="shared" si="1"/>
        <v>0</v>
      </c>
      <c r="F17" s="410">
        <v>0</v>
      </c>
      <c r="G17" s="410">
        <v>0</v>
      </c>
      <c r="H17" s="410">
        <f t="shared" si="2"/>
        <v>0</v>
      </c>
    </row>
    <row r="18" spans="1:8" ht="15" customHeight="1">
      <c r="A18" s="322"/>
      <c r="B18" s="395" t="s">
        <v>344</v>
      </c>
      <c r="C18" s="410">
        <v>0</v>
      </c>
      <c r="D18" s="410">
        <v>0</v>
      </c>
      <c r="E18" s="410">
        <f t="shared" si="1"/>
        <v>0</v>
      </c>
      <c r="F18" s="410">
        <v>0</v>
      </c>
      <c r="G18" s="410">
        <v>0</v>
      </c>
      <c r="H18" s="410">
        <f t="shared" si="2"/>
        <v>0</v>
      </c>
    </row>
    <row r="19" spans="1:8" ht="15" customHeight="1">
      <c r="A19" s="315" t="s">
        <v>345</v>
      </c>
      <c r="B19" s="316"/>
      <c r="C19" s="394">
        <f t="shared" ref="C19:H19" si="3">SUM(C20:C28)</f>
        <v>0</v>
      </c>
      <c r="D19" s="394">
        <f t="shared" si="3"/>
        <v>0</v>
      </c>
      <c r="E19" s="394">
        <f t="shared" si="3"/>
        <v>0</v>
      </c>
      <c r="F19" s="394">
        <f t="shared" si="3"/>
        <v>0</v>
      </c>
      <c r="G19" s="394">
        <f t="shared" si="3"/>
        <v>0</v>
      </c>
      <c r="H19" s="394">
        <f t="shared" si="3"/>
        <v>0</v>
      </c>
    </row>
    <row r="20" spans="1:8" ht="21.75" customHeight="1">
      <c r="A20" s="322"/>
      <c r="B20" s="395" t="s">
        <v>346</v>
      </c>
      <c r="C20" s="410">
        <v>0</v>
      </c>
      <c r="D20" s="410">
        <v>0</v>
      </c>
      <c r="E20" s="410">
        <f>C20+D20</f>
        <v>0</v>
      </c>
      <c r="F20" s="410">
        <v>0</v>
      </c>
      <c r="G20" s="410">
        <v>0</v>
      </c>
      <c r="H20" s="410">
        <f>E20-F20</f>
        <v>0</v>
      </c>
    </row>
    <row r="21" spans="1:8" ht="15" customHeight="1">
      <c r="A21" s="322"/>
      <c r="B21" s="395" t="s">
        <v>347</v>
      </c>
      <c r="C21" s="410">
        <v>0</v>
      </c>
      <c r="D21" s="410">
        <v>0</v>
      </c>
      <c r="E21" s="410">
        <f t="shared" ref="E21:E28" si="4">C21+D21</f>
        <v>0</v>
      </c>
      <c r="F21" s="410">
        <v>0</v>
      </c>
      <c r="G21" s="410">
        <v>0</v>
      </c>
      <c r="H21" s="410">
        <f t="shared" ref="H21:H28" si="5">E21-F21</f>
        <v>0</v>
      </c>
    </row>
    <row r="22" spans="1:8" ht="15" customHeight="1">
      <c r="A22" s="322"/>
      <c r="B22" s="395" t="s">
        <v>348</v>
      </c>
      <c r="C22" s="410">
        <v>0</v>
      </c>
      <c r="D22" s="410">
        <v>0</v>
      </c>
      <c r="E22" s="410">
        <f t="shared" si="4"/>
        <v>0</v>
      </c>
      <c r="F22" s="410">
        <v>0</v>
      </c>
      <c r="G22" s="410">
        <v>0</v>
      </c>
      <c r="H22" s="410">
        <f t="shared" si="5"/>
        <v>0</v>
      </c>
    </row>
    <row r="23" spans="1:8" ht="15" customHeight="1">
      <c r="A23" s="322"/>
      <c r="B23" s="395" t="s">
        <v>349</v>
      </c>
      <c r="C23" s="410">
        <v>0</v>
      </c>
      <c r="D23" s="410">
        <v>0</v>
      </c>
      <c r="E23" s="410">
        <f t="shared" si="4"/>
        <v>0</v>
      </c>
      <c r="F23" s="410">
        <v>0</v>
      </c>
      <c r="G23" s="410">
        <v>0</v>
      </c>
      <c r="H23" s="410">
        <f t="shared" si="5"/>
        <v>0</v>
      </c>
    </row>
    <row r="24" spans="1:8" ht="15" customHeight="1">
      <c r="A24" s="322"/>
      <c r="B24" s="395" t="s">
        <v>350</v>
      </c>
      <c r="C24" s="410">
        <v>0</v>
      </c>
      <c r="D24" s="410">
        <v>0</v>
      </c>
      <c r="E24" s="410">
        <f t="shared" si="4"/>
        <v>0</v>
      </c>
      <c r="F24" s="410">
        <v>0</v>
      </c>
      <c r="G24" s="410">
        <v>0</v>
      </c>
      <c r="H24" s="410">
        <f t="shared" si="5"/>
        <v>0</v>
      </c>
    </row>
    <row r="25" spans="1:8" ht="15" customHeight="1">
      <c r="A25" s="322"/>
      <c r="B25" s="395" t="s">
        <v>351</v>
      </c>
      <c r="C25" s="410">
        <v>0</v>
      </c>
      <c r="D25" s="410">
        <v>0</v>
      </c>
      <c r="E25" s="410">
        <f t="shared" si="4"/>
        <v>0</v>
      </c>
      <c r="F25" s="410">
        <v>0</v>
      </c>
      <c r="G25" s="410">
        <v>0</v>
      </c>
      <c r="H25" s="410">
        <f t="shared" si="5"/>
        <v>0</v>
      </c>
    </row>
    <row r="26" spans="1:8" ht="15" customHeight="1">
      <c r="A26" s="322"/>
      <c r="B26" s="395" t="s">
        <v>352</v>
      </c>
      <c r="C26" s="410">
        <v>0</v>
      </c>
      <c r="D26" s="410">
        <v>0</v>
      </c>
      <c r="E26" s="410">
        <f t="shared" si="4"/>
        <v>0</v>
      </c>
      <c r="F26" s="410">
        <v>0</v>
      </c>
      <c r="G26" s="410">
        <v>0</v>
      </c>
      <c r="H26" s="410">
        <f t="shared" si="5"/>
        <v>0</v>
      </c>
    </row>
    <row r="27" spans="1:8" ht="15" customHeight="1">
      <c r="A27" s="322"/>
      <c r="B27" s="395" t="s">
        <v>353</v>
      </c>
      <c r="C27" s="410">
        <v>0</v>
      </c>
      <c r="D27" s="410">
        <v>0</v>
      </c>
      <c r="E27" s="410">
        <f t="shared" si="4"/>
        <v>0</v>
      </c>
      <c r="F27" s="410">
        <v>0</v>
      </c>
      <c r="G27" s="410">
        <v>0</v>
      </c>
      <c r="H27" s="410">
        <f t="shared" si="5"/>
        <v>0</v>
      </c>
    </row>
    <row r="28" spans="1:8" ht="15" customHeight="1">
      <c r="A28" s="322"/>
      <c r="B28" s="395" t="s">
        <v>354</v>
      </c>
      <c r="C28" s="410">
        <v>0</v>
      </c>
      <c r="D28" s="410">
        <v>0</v>
      </c>
      <c r="E28" s="410">
        <f t="shared" si="4"/>
        <v>0</v>
      </c>
      <c r="F28" s="410">
        <v>0</v>
      </c>
      <c r="G28" s="410">
        <v>0</v>
      </c>
      <c r="H28" s="410">
        <f t="shared" si="5"/>
        <v>0</v>
      </c>
    </row>
    <row r="29" spans="1:8" ht="15" customHeight="1">
      <c r="A29" s="315" t="s">
        <v>355</v>
      </c>
      <c r="B29" s="316"/>
      <c r="C29" s="394">
        <f t="shared" ref="C29:H29" si="6">SUM(C30:C38)</f>
        <v>0</v>
      </c>
      <c r="D29" s="394">
        <f t="shared" si="6"/>
        <v>0</v>
      </c>
      <c r="E29" s="394">
        <f t="shared" si="6"/>
        <v>0</v>
      </c>
      <c r="F29" s="394">
        <f t="shared" si="6"/>
        <v>0</v>
      </c>
      <c r="G29" s="394">
        <f t="shared" si="6"/>
        <v>0</v>
      </c>
      <c r="H29" s="394">
        <f t="shared" si="6"/>
        <v>0</v>
      </c>
    </row>
    <row r="30" spans="1:8" ht="15" customHeight="1">
      <c r="A30" s="322"/>
      <c r="B30" s="395" t="s">
        <v>356</v>
      </c>
      <c r="C30" s="410">
        <v>0</v>
      </c>
      <c r="D30" s="410">
        <v>0</v>
      </c>
      <c r="E30" s="410">
        <f>C30+D30</f>
        <v>0</v>
      </c>
      <c r="F30" s="410">
        <v>0</v>
      </c>
      <c r="G30" s="410">
        <v>0</v>
      </c>
      <c r="H30" s="410">
        <f>E30-F30</f>
        <v>0</v>
      </c>
    </row>
    <row r="31" spans="1:8" ht="15" customHeight="1">
      <c r="A31" s="322"/>
      <c r="B31" s="395" t="s">
        <v>357</v>
      </c>
      <c r="C31" s="410">
        <v>0</v>
      </c>
      <c r="D31" s="410">
        <v>0</v>
      </c>
      <c r="E31" s="410">
        <f t="shared" ref="E31:E38" si="7">C31+D31</f>
        <v>0</v>
      </c>
      <c r="F31" s="410">
        <v>0</v>
      </c>
      <c r="G31" s="410">
        <v>0</v>
      </c>
      <c r="H31" s="410">
        <f t="shared" ref="H31:H38" si="8">E31-F31</f>
        <v>0</v>
      </c>
    </row>
    <row r="32" spans="1:8" ht="15" customHeight="1">
      <c r="A32" s="322"/>
      <c r="B32" s="395" t="s">
        <v>358</v>
      </c>
      <c r="C32" s="410">
        <v>0</v>
      </c>
      <c r="D32" s="410">
        <v>0</v>
      </c>
      <c r="E32" s="410">
        <f t="shared" si="7"/>
        <v>0</v>
      </c>
      <c r="F32" s="410">
        <v>0</v>
      </c>
      <c r="G32" s="410">
        <v>0</v>
      </c>
      <c r="H32" s="410">
        <f t="shared" si="8"/>
        <v>0</v>
      </c>
    </row>
    <row r="33" spans="1:8" ht="15" customHeight="1">
      <c r="A33" s="322"/>
      <c r="B33" s="395" t="s">
        <v>359</v>
      </c>
      <c r="C33" s="410">
        <v>0</v>
      </c>
      <c r="D33" s="410">
        <v>0</v>
      </c>
      <c r="E33" s="410">
        <f t="shared" si="7"/>
        <v>0</v>
      </c>
      <c r="F33" s="410">
        <v>0</v>
      </c>
      <c r="G33" s="410">
        <v>0</v>
      </c>
      <c r="H33" s="410">
        <f t="shared" si="8"/>
        <v>0</v>
      </c>
    </row>
    <row r="34" spans="1:8" ht="15" customHeight="1">
      <c r="A34" s="322"/>
      <c r="B34" s="395" t="s">
        <v>360</v>
      </c>
      <c r="C34" s="410">
        <v>0</v>
      </c>
      <c r="D34" s="410">
        <v>0</v>
      </c>
      <c r="E34" s="410">
        <f t="shared" si="7"/>
        <v>0</v>
      </c>
      <c r="F34" s="410">
        <v>0</v>
      </c>
      <c r="G34" s="410">
        <v>0</v>
      </c>
      <c r="H34" s="410">
        <f t="shared" si="8"/>
        <v>0</v>
      </c>
    </row>
    <row r="35" spans="1:8" ht="15" customHeight="1">
      <c r="A35" s="322"/>
      <c r="B35" s="395" t="s">
        <v>361</v>
      </c>
      <c r="C35" s="410">
        <v>0</v>
      </c>
      <c r="D35" s="410">
        <v>0</v>
      </c>
      <c r="E35" s="410">
        <f t="shared" si="7"/>
        <v>0</v>
      </c>
      <c r="F35" s="410">
        <v>0</v>
      </c>
      <c r="G35" s="410">
        <v>0</v>
      </c>
      <c r="H35" s="410">
        <f t="shared" si="8"/>
        <v>0</v>
      </c>
    </row>
    <row r="36" spans="1:8" ht="15" customHeight="1">
      <c r="A36" s="322"/>
      <c r="B36" s="395" t="s">
        <v>362</v>
      </c>
      <c r="C36" s="410">
        <v>0</v>
      </c>
      <c r="D36" s="410">
        <v>0</v>
      </c>
      <c r="E36" s="410">
        <f t="shared" si="7"/>
        <v>0</v>
      </c>
      <c r="F36" s="410">
        <v>0</v>
      </c>
      <c r="G36" s="410">
        <v>0</v>
      </c>
      <c r="H36" s="410">
        <f t="shared" si="8"/>
        <v>0</v>
      </c>
    </row>
    <row r="37" spans="1:8" ht="15" customHeight="1">
      <c r="A37" s="322"/>
      <c r="B37" s="395" t="s">
        <v>363</v>
      </c>
      <c r="C37" s="410">
        <v>0</v>
      </c>
      <c r="D37" s="410">
        <v>0</v>
      </c>
      <c r="E37" s="410">
        <f t="shared" si="7"/>
        <v>0</v>
      </c>
      <c r="F37" s="410">
        <v>0</v>
      </c>
      <c r="G37" s="410">
        <v>0</v>
      </c>
      <c r="H37" s="410">
        <f t="shared" si="8"/>
        <v>0</v>
      </c>
    </row>
    <row r="38" spans="1:8" ht="15" customHeight="1">
      <c r="A38" s="400"/>
      <c r="B38" s="401" t="s">
        <v>364</v>
      </c>
      <c r="C38" s="410">
        <v>0</v>
      </c>
      <c r="D38" s="410">
        <v>0</v>
      </c>
      <c r="E38" s="410">
        <f t="shared" si="7"/>
        <v>0</v>
      </c>
      <c r="F38" s="410">
        <v>0</v>
      </c>
      <c r="G38" s="410">
        <v>0</v>
      </c>
      <c r="H38" s="410">
        <f t="shared" si="8"/>
        <v>0</v>
      </c>
    </row>
    <row r="39" spans="1:8">
      <c r="A39" s="403"/>
      <c r="B39" s="404" t="s">
        <v>414</v>
      </c>
      <c r="C39" s="405">
        <f t="shared" ref="C39:H39" si="9">+C29+C19+C11</f>
        <v>0</v>
      </c>
      <c r="D39" s="405">
        <f t="shared" si="9"/>
        <v>0</v>
      </c>
      <c r="E39" s="405">
        <f t="shared" si="9"/>
        <v>0</v>
      </c>
      <c r="F39" s="405">
        <f t="shared" si="9"/>
        <v>0</v>
      </c>
      <c r="G39" s="405">
        <f t="shared" si="9"/>
        <v>0</v>
      </c>
      <c r="H39" s="405">
        <f t="shared" si="9"/>
        <v>0</v>
      </c>
    </row>
    <row r="40" spans="1:8">
      <c r="C40" s="407"/>
      <c r="D40" s="407"/>
      <c r="E40" s="407"/>
      <c r="F40" s="407"/>
      <c r="G40" s="407"/>
      <c r="H40" s="407"/>
    </row>
    <row r="41" spans="1:8">
      <c r="C41" s="407"/>
      <c r="D41" s="407"/>
      <c r="E41" s="407"/>
      <c r="F41" s="407"/>
      <c r="G41" s="407"/>
      <c r="H41" s="407"/>
    </row>
    <row r="43" spans="1:8">
      <c r="C43" s="407"/>
      <c r="D43" s="407"/>
      <c r="E43" s="407"/>
      <c r="F43" s="407"/>
      <c r="G43" s="407"/>
      <c r="H43" s="407"/>
    </row>
  </sheetData>
  <mergeCells count="13">
    <mergeCell ref="A29:B29"/>
    <mergeCell ref="A7:B9"/>
    <mergeCell ref="C7:G7"/>
    <mergeCell ref="H7:H8"/>
    <mergeCell ref="A10:B10"/>
    <mergeCell ref="A11:B11"/>
    <mergeCell ref="A19:B19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3" orientation="landscape" horizontalDpi="300" verticalDpi="300" r:id="rId1"/>
  <headerFooter>
    <oddFooter>&amp;R&amp;8LDF /6.&amp;P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topLeftCell="A16" zoomScaleSheetLayoutView="100" workbookViewId="0">
      <selection activeCell="A5" sqref="A5:H5"/>
    </sheetView>
  </sheetViews>
  <sheetFormatPr baseColWidth="10" defaultRowHeight="15"/>
  <cols>
    <col min="1" max="1" width="4.5703125" style="299" customWidth="1"/>
    <col min="2" max="2" width="57.28515625" style="299" customWidth="1"/>
    <col min="3" max="8" width="12.7109375" style="299" customWidth="1"/>
    <col min="257" max="257" width="4.5703125" customWidth="1"/>
    <col min="258" max="258" width="57.28515625" customWidth="1"/>
    <col min="259" max="264" width="12.7109375" customWidth="1"/>
    <col min="513" max="513" width="4.5703125" customWidth="1"/>
    <col min="514" max="514" width="57.28515625" customWidth="1"/>
    <col min="515" max="520" width="12.7109375" customWidth="1"/>
    <col min="769" max="769" width="4.5703125" customWidth="1"/>
    <col min="770" max="770" width="57.28515625" customWidth="1"/>
    <col min="771" max="776" width="12.7109375" customWidth="1"/>
    <col min="1025" max="1025" width="4.5703125" customWidth="1"/>
    <col min="1026" max="1026" width="57.28515625" customWidth="1"/>
    <col min="1027" max="1032" width="12.7109375" customWidth="1"/>
    <col min="1281" max="1281" width="4.5703125" customWidth="1"/>
    <col min="1282" max="1282" width="57.28515625" customWidth="1"/>
    <col min="1283" max="1288" width="12.7109375" customWidth="1"/>
    <col min="1537" max="1537" width="4.5703125" customWidth="1"/>
    <col min="1538" max="1538" width="57.28515625" customWidth="1"/>
    <col min="1539" max="1544" width="12.7109375" customWidth="1"/>
    <col min="1793" max="1793" width="4.5703125" customWidth="1"/>
    <col min="1794" max="1794" width="57.28515625" customWidth="1"/>
    <col min="1795" max="1800" width="12.7109375" customWidth="1"/>
    <col min="2049" max="2049" width="4.5703125" customWidth="1"/>
    <col min="2050" max="2050" width="57.28515625" customWidth="1"/>
    <col min="2051" max="2056" width="12.7109375" customWidth="1"/>
    <col min="2305" max="2305" width="4.5703125" customWidth="1"/>
    <col min="2306" max="2306" width="57.28515625" customWidth="1"/>
    <col min="2307" max="2312" width="12.7109375" customWidth="1"/>
    <col min="2561" max="2561" width="4.5703125" customWidth="1"/>
    <col min="2562" max="2562" width="57.28515625" customWidth="1"/>
    <col min="2563" max="2568" width="12.7109375" customWidth="1"/>
    <col min="2817" max="2817" width="4.5703125" customWidth="1"/>
    <col min="2818" max="2818" width="57.28515625" customWidth="1"/>
    <col min="2819" max="2824" width="12.7109375" customWidth="1"/>
    <col min="3073" max="3073" width="4.5703125" customWidth="1"/>
    <col min="3074" max="3074" width="57.28515625" customWidth="1"/>
    <col min="3075" max="3080" width="12.7109375" customWidth="1"/>
    <col min="3329" max="3329" width="4.5703125" customWidth="1"/>
    <col min="3330" max="3330" width="57.28515625" customWidth="1"/>
    <col min="3331" max="3336" width="12.7109375" customWidth="1"/>
    <col min="3585" max="3585" width="4.5703125" customWidth="1"/>
    <col min="3586" max="3586" width="57.28515625" customWidth="1"/>
    <col min="3587" max="3592" width="12.7109375" customWidth="1"/>
    <col min="3841" max="3841" width="4.5703125" customWidth="1"/>
    <col min="3842" max="3842" width="57.28515625" customWidth="1"/>
    <col min="3843" max="3848" width="12.7109375" customWidth="1"/>
    <col min="4097" max="4097" width="4.5703125" customWidth="1"/>
    <col min="4098" max="4098" width="57.28515625" customWidth="1"/>
    <col min="4099" max="4104" width="12.7109375" customWidth="1"/>
    <col min="4353" max="4353" width="4.5703125" customWidth="1"/>
    <col min="4354" max="4354" width="57.28515625" customWidth="1"/>
    <col min="4355" max="4360" width="12.7109375" customWidth="1"/>
    <col min="4609" max="4609" width="4.5703125" customWidth="1"/>
    <col min="4610" max="4610" width="57.28515625" customWidth="1"/>
    <col min="4611" max="4616" width="12.7109375" customWidth="1"/>
    <col min="4865" max="4865" width="4.5703125" customWidth="1"/>
    <col min="4866" max="4866" width="57.28515625" customWidth="1"/>
    <col min="4867" max="4872" width="12.7109375" customWidth="1"/>
    <col min="5121" max="5121" width="4.5703125" customWidth="1"/>
    <col min="5122" max="5122" width="57.28515625" customWidth="1"/>
    <col min="5123" max="5128" width="12.7109375" customWidth="1"/>
    <col min="5377" max="5377" width="4.5703125" customWidth="1"/>
    <col min="5378" max="5378" width="57.28515625" customWidth="1"/>
    <col min="5379" max="5384" width="12.7109375" customWidth="1"/>
    <col min="5633" max="5633" width="4.5703125" customWidth="1"/>
    <col min="5634" max="5634" width="57.28515625" customWidth="1"/>
    <col min="5635" max="5640" width="12.7109375" customWidth="1"/>
    <col min="5889" max="5889" width="4.5703125" customWidth="1"/>
    <col min="5890" max="5890" width="57.28515625" customWidth="1"/>
    <col min="5891" max="5896" width="12.7109375" customWidth="1"/>
    <col min="6145" max="6145" width="4.5703125" customWidth="1"/>
    <col min="6146" max="6146" width="57.28515625" customWidth="1"/>
    <col min="6147" max="6152" width="12.7109375" customWidth="1"/>
    <col min="6401" max="6401" width="4.5703125" customWidth="1"/>
    <col min="6402" max="6402" width="57.28515625" customWidth="1"/>
    <col min="6403" max="6408" width="12.7109375" customWidth="1"/>
    <col min="6657" max="6657" width="4.5703125" customWidth="1"/>
    <col min="6658" max="6658" width="57.28515625" customWidth="1"/>
    <col min="6659" max="6664" width="12.7109375" customWidth="1"/>
    <col min="6913" max="6913" width="4.5703125" customWidth="1"/>
    <col min="6914" max="6914" width="57.28515625" customWidth="1"/>
    <col min="6915" max="6920" width="12.7109375" customWidth="1"/>
    <col min="7169" max="7169" width="4.5703125" customWidth="1"/>
    <col min="7170" max="7170" width="57.28515625" customWidth="1"/>
    <col min="7171" max="7176" width="12.7109375" customWidth="1"/>
    <col min="7425" max="7425" width="4.5703125" customWidth="1"/>
    <col min="7426" max="7426" width="57.28515625" customWidth="1"/>
    <col min="7427" max="7432" width="12.7109375" customWidth="1"/>
    <col min="7681" max="7681" width="4.5703125" customWidth="1"/>
    <col min="7682" max="7682" width="57.28515625" customWidth="1"/>
    <col min="7683" max="7688" width="12.7109375" customWidth="1"/>
    <col min="7937" max="7937" width="4.5703125" customWidth="1"/>
    <col min="7938" max="7938" width="57.28515625" customWidth="1"/>
    <col min="7939" max="7944" width="12.7109375" customWidth="1"/>
    <col min="8193" max="8193" width="4.5703125" customWidth="1"/>
    <col min="8194" max="8194" width="57.28515625" customWidth="1"/>
    <col min="8195" max="8200" width="12.7109375" customWidth="1"/>
    <col min="8449" max="8449" width="4.5703125" customWidth="1"/>
    <col min="8450" max="8450" width="57.28515625" customWidth="1"/>
    <col min="8451" max="8456" width="12.7109375" customWidth="1"/>
    <col min="8705" max="8705" width="4.5703125" customWidth="1"/>
    <col min="8706" max="8706" width="57.28515625" customWidth="1"/>
    <col min="8707" max="8712" width="12.7109375" customWidth="1"/>
    <col min="8961" max="8961" width="4.5703125" customWidth="1"/>
    <col min="8962" max="8962" width="57.28515625" customWidth="1"/>
    <col min="8963" max="8968" width="12.7109375" customWidth="1"/>
    <col min="9217" max="9217" width="4.5703125" customWidth="1"/>
    <col min="9218" max="9218" width="57.28515625" customWidth="1"/>
    <col min="9219" max="9224" width="12.7109375" customWidth="1"/>
    <col min="9473" max="9473" width="4.5703125" customWidth="1"/>
    <col min="9474" max="9474" width="57.28515625" customWidth="1"/>
    <col min="9475" max="9480" width="12.7109375" customWidth="1"/>
    <col min="9729" max="9729" width="4.5703125" customWidth="1"/>
    <col min="9730" max="9730" width="57.28515625" customWidth="1"/>
    <col min="9731" max="9736" width="12.7109375" customWidth="1"/>
    <col min="9985" max="9985" width="4.5703125" customWidth="1"/>
    <col min="9986" max="9986" width="57.28515625" customWidth="1"/>
    <col min="9987" max="9992" width="12.7109375" customWidth="1"/>
    <col min="10241" max="10241" width="4.5703125" customWidth="1"/>
    <col min="10242" max="10242" width="57.28515625" customWidth="1"/>
    <col min="10243" max="10248" width="12.7109375" customWidth="1"/>
    <col min="10497" max="10497" width="4.5703125" customWidth="1"/>
    <col min="10498" max="10498" width="57.28515625" customWidth="1"/>
    <col min="10499" max="10504" width="12.7109375" customWidth="1"/>
    <col min="10753" max="10753" width="4.5703125" customWidth="1"/>
    <col min="10754" max="10754" width="57.28515625" customWidth="1"/>
    <col min="10755" max="10760" width="12.7109375" customWidth="1"/>
    <col min="11009" max="11009" width="4.5703125" customWidth="1"/>
    <col min="11010" max="11010" width="57.28515625" customWidth="1"/>
    <col min="11011" max="11016" width="12.7109375" customWidth="1"/>
    <col min="11265" max="11265" width="4.5703125" customWidth="1"/>
    <col min="11266" max="11266" width="57.28515625" customWidth="1"/>
    <col min="11267" max="11272" width="12.7109375" customWidth="1"/>
    <col min="11521" max="11521" width="4.5703125" customWidth="1"/>
    <col min="11522" max="11522" width="57.28515625" customWidth="1"/>
    <col min="11523" max="11528" width="12.7109375" customWidth="1"/>
    <col min="11777" max="11777" width="4.5703125" customWidth="1"/>
    <col min="11778" max="11778" width="57.28515625" customWidth="1"/>
    <col min="11779" max="11784" width="12.7109375" customWidth="1"/>
    <col min="12033" max="12033" width="4.5703125" customWidth="1"/>
    <col min="12034" max="12034" width="57.28515625" customWidth="1"/>
    <col min="12035" max="12040" width="12.7109375" customWidth="1"/>
    <col min="12289" max="12289" width="4.5703125" customWidth="1"/>
    <col min="12290" max="12290" width="57.28515625" customWidth="1"/>
    <col min="12291" max="12296" width="12.7109375" customWidth="1"/>
    <col min="12545" max="12545" width="4.5703125" customWidth="1"/>
    <col min="12546" max="12546" width="57.28515625" customWidth="1"/>
    <col min="12547" max="12552" width="12.7109375" customWidth="1"/>
    <col min="12801" max="12801" width="4.5703125" customWidth="1"/>
    <col min="12802" max="12802" width="57.28515625" customWidth="1"/>
    <col min="12803" max="12808" width="12.7109375" customWidth="1"/>
    <col min="13057" max="13057" width="4.5703125" customWidth="1"/>
    <col min="13058" max="13058" width="57.28515625" customWidth="1"/>
    <col min="13059" max="13064" width="12.7109375" customWidth="1"/>
    <col min="13313" max="13313" width="4.5703125" customWidth="1"/>
    <col min="13314" max="13314" width="57.28515625" customWidth="1"/>
    <col min="13315" max="13320" width="12.7109375" customWidth="1"/>
    <col min="13569" max="13569" width="4.5703125" customWidth="1"/>
    <col min="13570" max="13570" width="57.28515625" customWidth="1"/>
    <col min="13571" max="13576" width="12.7109375" customWidth="1"/>
    <col min="13825" max="13825" width="4.5703125" customWidth="1"/>
    <col min="13826" max="13826" width="57.28515625" customWidth="1"/>
    <col min="13827" max="13832" width="12.7109375" customWidth="1"/>
    <col min="14081" max="14081" width="4.5703125" customWidth="1"/>
    <col min="14082" max="14082" width="57.28515625" customWidth="1"/>
    <col min="14083" max="14088" width="12.7109375" customWidth="1"/>
    <col min="14337" max="14337" width="4.5703125" customWidth="1"/>
    <col min="14338" max="14338" width="57.28515625" customWidth="1"/>
    <col min="14339" max="14344" width="12.7109375" customWidth="1"/>
    <col min="14593" max="14593" width="4.5703125" customWidth="1"/>
    <col min="14594" max="14594" width="57.28515625" customWidth="1"/>
    <col min="14595" max="14600" width="12.7109375" customWidth="1"/>
    <col min="14849" max="14849" width="4.5703125" customWidth="1"/>
    <col min="14850" max="14850" width="57.28515625" customWidth="1"/>
    <col min="14851" max="14856" width="12.7109375" customWidth="1"/>
    <col min="15105" max="15105" width="4.5703125" customWidth="1"/>
    <col min="15106" max="15106" width="57.28515625" customWidth="1"/>
    <col min="15107" max="15112" width="12.7109375" customWidth="1"/>
    <col min="15361" max="15361" width="4.5703125" customWidth="1"/>
    <col min="15362" max="15362" width="57.28515625" customWidth="1"/>
    <col min="15363" max="15368" width="12.7109375" customWidth="1"/>
    <col min="15617" max="15617" width="4.5703125" customWidth="1"/>
    <col min="15618" max="15618" width="57.28515625" customWidth="1"/>
    <col min="15619" max="15624" width="12.7109375" customWidth="1"/>
    <col min="15873" max="15873" width="4.5703125" customWidth="1"/>
    <col min="15874" max="15874" width="57.28515625" customWidth="1"/>
    <col min="15875" max="15880" width="12.7109375" customWidth="1"/>
    <col min="16129" max="16129" width="4.5703125" customWidth="1"/>
    <col min="16130" max="16130" width="57.28515625" customWidth="1"/>
    <col min="16131" max="16136" width="12.7109375" customWidth="1"/>
  </cols>
  <sheetData>
    <row r="1" spans="1:8">
      <c r="A1" s="385" t="s">
        <v>141</v>
      </c>
      <c r="B1" s="385"/>
      <c r="C1" s="385"/>
      <c r="D1" s="385"/>
      <c r="E1" s="385"/>
      <c r="F1" s="385"/>
      <c r="G1" s="385"/>
      <c r="H1" s="385"/>
    </row>
    <row r="2" spans="1:8">
      <c r="A2" s="385" t="s">
        <v>142</v>
      </c>
      <c r="B2" s="385"/>
      <c r="C2" s="385"/>
      <c r="D2" s="385"/>
      <c r="E2" s="385"/>
      <c r="F2" s="385"/>
      <c r="G2" s="385"/>
      <c r="H2" s="385"/>
    </row>
    <row r="3" spans="1:8">
      <c r="A3" s="385" t="s">
        <v>412</v>
      </c>
      <c r="B3" s="385"/>
      <c r="C3" s="385"/>
      <c r="D3" s="385"/>
      <c r="E3" s="385"/>
      <c r="F3" s="385"/>
      <c r="G3" s="385"/>
      <c r="H3" s="385"/>
    </row>
    <row r="4" spans="1:8">
      <c r="A4" s="385" t="s">
        <v>329</v>
      </c>
      <c r="B4" s="385"/>
      <c r="C4" s="385"/>
      <c r="D4" s="385"/>
      <c r="E4" s="385"/>
      <c r="F4" s="385"/>
      <c r="G4" s="385"/>
      <c r="H4" s="385"/>
    </row>
    <row r="5" spans="1:8">
      <c r="A5" s="386" t="s">
        <v>173</v>
      </c>
      <c r="B5" s="386"/>
      <c r="C5" s="386"/>
      <c r="D5" s="386"/>
      <c r="E5" s="386"/>
      <c r="F5" s="386"/>
      <c r="G5" s="386"/>
      <c r="H5" s="386"/>
    </row>
    <row r="6" spans="1:8">
      <c r="A6" s="408" t="s">
        <v>330</v>
      </c>
      <c r="B6" s="408"/>
      <c r="C6" s="408"/>
      <c r="D6" s="408"/>
      <c r="E6" s="408"/>
      <c r="F6" s="408"/>
      <c r="G6" s="408"/>
      <c r="H6" s="408"/>
    </row>
    <row r="7" spans="1:8" ht="15.75" thickBot="1">
      <c r="A7" s="387" t="s">
        <v>225</v>
      </c>
      <c r="B7" s="387"/>
      <c r="C7" s="388" t="s">
        <v>331</v>
      </c>
      <c r="D7" s="388"/>
      <c r="E7" s="388"/>
      <c r="F7" s="388"/>
      <c r="G7" s="388"/>
      <c r="H7" s="388" t="s">
        <v>332</v>
      </c>
    </row>
    <row r="8" spans="1:8" ht="45.75" thickBot="1">
      <c r="A8" s="389"/>
      <c r="B8" s="389"/>
      <c r="C8" s="390" t="s">
        <v>226</v>
      </c>
      <c r="D8" s="390" t="s">
        <v>333</v>
      </c>
      <c r="E8" s="390" t="s">
        <v>257</v>
      </c>
      <c r="F8" s="390" t="s">
        <v>210</v>
      </c>
      <c r="G8" s="390" t="s">
        <v>227</v>
      </c>
      <c r="H8" s="391"/>
    </row>
    <row r="9" spans="1:8" ht="11.25" customHeight="1">
      <c r="A9" s="392"/>
      <c r="B9" s="392"/>
      <c r="C9" s="393">
        <v>1</v>
      </c>
      <c r="D9" s="393">
        <v>2</v>
      </c>
      <c r="E9" s="393" t="s">
        <v>334</v>
      </c>
      <c r="F9" s="393">
        <v>4</v>
      </c>
      <c r="G9" s="393">
        <v>5</v>
      </c>
      <c r="H9" s="393" t="s">
        <v>335</v>
      </c>
    </row>
    <row r="10" spans="1:8" ht="15" customHeight="1">
      <c r="A10" s="322"/>
      <c r="B10" s="395"/>
      <c r="C10" s="394"/>
      <c r="D10" s="409"/>
      <c r="E10" s="394"/>
      <c r="F10" s="394"/>
      <c r="G10" s="394"/>
      <c r="H10" s="394"/>
    </row>
    <row r="11" spans="1:8" ht="15" customHeight="1">
      <c r="A11" s="315" t="s">
        <v>366</v>
      </c>
      <c r="B11" s="316"/>
      <c r="C11" s="394">
        <f t="shared" ref="C11:H11" si="0">SUM(C12:C20)</f>
        <v>0</v>
      </c>
      <c r="D11" s="394">
        <f t="shared" si="0"/>
        <v>0</v>
      </c>
      <c r="E11" s="394">
        <f t="shared" si="0"/>
        <v>0</v>
      </c>
      <c r="F11" s="394">
        <f t="shared" si="0"/>
        <v>0</v>
      </c>
      <c r="G11" s="394">
        <f t="shared" si="0"/>
        <v>0</v>
      </c>
      <c r="H11" s="394">
        <f t="shared" si="0"/>
        <v>0</v>
      </c>
    </row>
    <row r="12" spans="1:8" ht="15" customHeight="1">
      <c r="A12" s="322"/>
      <c r="B12" s="395" t="s">
        <v>367</v>
      </c>
      <c r="C12" s="410">
        <v>0</v>
      </c>
      <c r="D12" s="410">
        <v>0</v>
      </c>
      <c r="E12" s="410">
        <f>C12+D12</f>
        <v>0</v>
      </c>
      <c r="F12" s="410">
        <v>0</v>
      </c>
      <c r="G12" s="410">
        <v>0</v>
      </c>
      <c r="H12" s="410">
        <f>E12-F12</f>
        <v>0</v>
      </c>
    </row>
    <row r="13" spans="1:8" ht="15" customHeight="1">
      <c r="A13" s="322"/>
      <c r="B13" s="395" t="s">
        <v>368</v>
      </c>
      <c r="C13" s="410">
        <v>0</v>
      </c>
      <c r="D13" s="410">
        <v>0</v>
      </c>
      <c r="E13" s="410">
        <f t="shared" ref="E13:E20" si="1">C13+D13</f>
        <v>0</v>
      </c>
      <c r="F13" s="410">
        <v>0</v>
      </c>
      <c r="G13" s="410">
        <v>0</v>
      </c>
      <c r="H13" s="410">
        <f t="shared" ref="H13:H20" si="2">E13-F13</f>
        <v>0</v>
      </c>
    </row>
    <row r="14" spans="1:8" ht="15" customHeight="1">
      <c r="A14" s="322"/>
      <c r="B14" s="395" t="s">
        <v>369</v>
      </c>
      <c r="C14" s="410">
        <v>0</v>
      </c>
      <c r="D14" s="410">
        <v>0</v>
      </c>
      <c r="E14" s="410">
        <f t="shared" si="1"/>
        <v>0</v>
      </c>
      <c r="F14" s="410">
        <v>0</v>
      </c>
      <c r="G14" s="410">
        <v>0</v>
      </c>
      <c r="H14" s="410">
        <f t="shared" si="2"/>
        <v>0</v>
      </c>
    </row>
    <row r="15" spans="1:8" ht="15" customHeight="1">
      <c r="A15" s="322"/>
      <c r="B15" s="395" t="s">
        <v>370</v>
      </c>
      <c r="C15" s="410">
        <v>0</v>
      </c>
      <c r="D15" s="410">
        <v>0</v>
      </c>
      <c r="E15" s="410">
        <f t="shared" si="1"/>
        <v>0</v>
      </c>
      <c r="F15" s="410">
        <v>0</v>
      </c>
      <c r="G15" s="410">
        <v>0</v>
      </c>
      <c r="H15" s="410">
        <f t="shared" si="2"/>
        <v>0</v>
      </c>
    </row>
    <row r="16" spans="1:8" ht="15" customHeight="1">
      <c r="A16" s="322"/>
      <c r="B16" s="395" t="s">
        <v>371</v>
      </c>
      <c r="C16" s="410">
        <v>0</v>
      </c>
      <c r="D16" s="410">
        <v>0</v>
      </c>
      <c r="E16" s="410">
        <f t="shared" si="1"/>
        <v>0</v>
      </c>
      <c r="F16" s="410">
        <v>0</v>
      </c>
      <c r="G16" s="410">
        <v>0</v>
      </c>
      <c r="H16" s="410">
        <f t="shared" si="2"/>
        <v>0</v>
      </c>
    </row>
    <row r="17" spans="1:8" ht="15" customHeight="1">
      <c r="A17" s="322"/>
      <c r="B17" s="395" t="s">
        <v>372</v>
      </c>
      <c r="C17" s="410">
        <v>0</v>
      </c>
      <c r="D17" s="410">
        <v>0</v>
      </c>
      <c r="E17" s="410">
        <f t="shared" si="1"/>
        <v>0</v>
      </c>
      <c r="F17" s="410">
        <v>0</v>
      </c>
      <c r="G17" s="410">
        <v>0</v>
      </c>
      <c r="H17" s="410">
        <f t="shared" si="2"/>
        <v>0</v>
      </c>
    </row>
    <row r="18" spans="1:8" ht="15" customHeight="1">
      <c r="A18" s="322"/>
      <c r="B18" s="395" t="s">
        <v>373</v>
      </c>
      <c r="C18" s="410">
        <v>0</v>
      </c>
      <c r="D18" s="410">
        <v>0</v>
      </c>
      <c r="E18" s="410">
        <f t="shared" si="1"/>
        <v>0</v>
      </c>
      <c r="F18" s="410">
        <v>0</v>
      </c>
      <c r="G18" s="410">
        <v>0</v>
      </c>
      <c r="H18" s="410">
        <f t="shared" si="2"/>
        <v>0</v>
      </c>
    </row>
    <row r="19" spans="1:8" ht="15" customHeight="1">
      <c r="A19" s="322"/>
      <c r="B19" s="395" t="s">
        <v>374</v>
      </c>
      <c r="C19" s="410">
        <v>0</v>
      </c>
      <c r="D19" s="410">
        <v>0</v>
      </c>
      <c r="E19" s="410">
        <f t="shared" si="1"/>
        <v>0</v>
      </c>
      <c r="F19" s="410">
        <v>0</v>
      </c>
      <c r="G19" s="410">
        <v>0</v>
      </c>
      <c r="H19" s="410">
        <f t="shared" si="2"/>
        <v>0</v>
      </c>
    </row>
    <row r="20" spans="1:8" ht="15" customHeight="1">
      <c r="A20" s="400"/>
      <c r="B20" s="401" t="s">
        <v>375</v>
      </c>
      <c r="C20" s="410">
        <v>0</v>
      </c>
      <c r="D20" s="410">
        <v>0</v>
      </c>
      <c r="E20" s="410">
        <f t="shared" si="1"/>
        <v>0</v>
      </c>
      <c r="F20" s="410">
        <v>0</v>
      </c>
      <c r="G20" s="410">
        <v>0</v>
      </c>
      <c r="H20" s="410">
        <f t="shared" si="2"/>
        <v>0</v>
      </c>
    </row>
    <row r="21" spans="1:8" ht="15" customHeight="1">
      <c r="A21" s="315" t="s">
        <v>376</v>
      </c>
      <c r="B21" s="316"/>
      <c r="C21" s="394">
        <f t="shared" ref="C21:H21" si="3">SUM(C22:C30)</f>
        <v>0</v>
      </c>
      <c r="D21" s="394">
        <f t="shared" si="3"/>
        <v>0</v>
      </c>
      <c r="E21" s="394">
        <f t="shared" si="3"/>
        <v>0</v>
      </c>
      <c r="F21" s="394">
        <f t="shared" si="3"/>
        <v>0</v>
      </c>
      <c r="G21" s="394">
        <f t="shared" si="3"/>
        <v>0</v>
      </c>
      <c r="H21" s="394">
        <f t="shared" si="3"/>
        <v>0</v>
      </c>
    </row>
    <row r="22" spans="1:8" ht="15" customHeight="1">
      <c r="A22" s="322"/>
      <c r="B22" s="395" t="s">
        <v>377</v>
      </c>
      <c r="C22" s="410">
        <v>0</v>
      </c>
      <c r="D22" s="410">
        <v>0</v>
      </c>
      <c r="E22" s="410">
        <f>C22+D22</f>
        <v>0</v>
      </c>
      <c r="F22" s="410">
        <v>0</v>
      </c>
      <c r="G22" s="410">
        <v>0</v>
      </c>
      <c r="H22" s="410">
        <f>E22-F22</f>
        <v>0</v>
      </c>
    </row>
    <row r="23" spans="1:8" ht="15" customHeight="1">
      <c r="A23" s="322"/>
      <c r="B23" s="395" t="s">
        <v>378</v>
      </c>
      <c r="C23" s="410">
        <v>0</v>
      </c>
      <c r="D23" s="410">
        <v>0</v>
      </c>
      <c r="E23" s="410">
        <f t="shared" ref="E23:E30" si="4">C23+D23</f>
        <v>0</v>
      </c>
      <c r="F23" s="410">
        <v>0</v>
      </c>
      <c r="G23" s="410">
        <v>0</v>
      </c>
      <c r="H23" s="410">
        <f t="shared" ref="H23:H30" si="5">E23-F23</f>
        <v>0</v>
      </c>
    </row>
    <row r="24" spans="1:8" ht="15" customHeight="1">
      <c r="A24" s="322"/>
      <c r="B24" s="395" t="s">
        <v>379</v>
      </c>
      <c r="C24" s="410">
        <v>0</v>
      </c>
      <c r="D24" s="410">
        <v>0</v>
      </c>
      <c r="E24" s="410">
        <f t="shared" si="4"/>
        <v>0</v>
      </c>
      <c r="F24" s="410">
        <v>0</v>
      </c>
      <c r="G24" s="410">
        <v>0</v>
      </c>
      <c r="H24" s="410">
        <f t="shared" si="5"/>
        <v>0</v>
      </c>
    </row>
    <row r="25" spans="1:8" ht="15" customHeight="1">
      <c r="A25" s="322"/>
      <c r="B25" s="395" t="s">
        <v>380</v>
      </c>
      <c r="C25" s="410">
        <v>0</v>
      </c>
      <c r="D25" s="410">
        <v>0</v>
      </c>
      <c r="E25" s="410">
        <f t="shared" si="4"/>
        <v>0</v>
      </c>
      <c r="F25" s="410">
        <v>0</v>
      </c>
      <c r="G25" s="410">
        <v>0</v>
      </c>
      <c r="H25" s="410">
        <f t="shared" si="5"/>
        <v>0</v>
      </c>
    </row>
    <row r="26" spans="1:8" ht="15" customHeight="1">
      <c r="A26" s="322"/>
      <c r="B26" s="395" t="s">
        <v>381</v>
      </c>
      <c r="C26" s="410">
        <v>0</v>
      </c>
      <c r="D26" s="410">
        <v>0</v>
      </c>
      <c r="E26" s="410">
        <f t="shared" si="4"/>
        <v>0</v>
      </c>
      <c r="F26" s="410">
        <v>0</v>
      </c>
      <c r="G26" s="410">
        <v>0</v>
      </c>
      <c r="H26" s="410">
        <f t="shared" si="5"/>
        <v>0</v>
      </c>
    </row>
    <row r="27" spans="1:8" ht="15" customHeight="1">
      <c r="A27" s="322"/>
      <c r="B27" s="395" t="s">
        <v>382</v>
      </c>
      <c r="C27" s="410">
        <v>0</v>
      </c>
      <c r="D27" s="410">
        <v>0</v>
      </c>
      <c r="E27" s="410">
        <f t="shared" si="4"/>
        <v>0</v>
      </c>
      <c r="F27" s="410">
        <v>0</v>
      </c>
      <c r="G27" s="410">
        <v>0</v>
      </c>
      <c r="H27" s="410">
        <f t="shared" si="5"/>
        <v>0</v>
      </c>
    </row>
    <row r="28" spans="1:8" ht="15" customHeight="1">
      <c r="A28" s="322"/>
      <c r="B28" s="395" t="s">
        <v>383</v>
      </c>
      <c r="C28" s="410">
        <v>0</v>
      </c>
      <c r="D28" s="410">
        <v>0</v>
      </c>
      <c r="E28" s="410">
        <f t="shared" si="4"/>
        <v>0</v>
      </c>
      <c r="F28" s="410">
        <v>0</v>
      </c>
      <c r="G28" s="410">
        <v>0</v>
      </c>
      <c r="H28" s="410">
        <f t="shared" si="5"/>
        <v>0</v>
      </c>
    </row>
    <row r="29" spans="1:8" ht="15" customHeight="1">
      <c r="A29" s="322"/>
      <c r="B29" s="395" t="s">
        <v>384</v>
      </c>
      <c r="C29" s="410">
        <v>0</v>
      </c>
      <c r="D29" s="410">
        <v>0</v>
      </c>
      <c r="E29" s="410">
        <f t="shared" si="4"/>
        <v>0</v>
      </c>
      <c r="F29" s="410">
        <v>0</v>
      </c>
      <c r="G29" s="410">
        <v>0</v>
      </c>
      <c r="H29" s="410">
        <f t="shared" si="5"/>
        <v>0</v>
      </c>
    </row>
    <row r="30" spans="1:8" ht="15" customHeight="1">
      <c r="A30" s="400"/>
      <c r="B30" s="401" t="s">
        <v>385</v>
      </c>
      <c r="C30" s="410">
        <v>0</v>
      </c>
      <c r="D30" s="410">
        <v>0</v>
      </c>
      <c r="E30" s="410">
        <f t="shared" si="4"/>
        <v>0</v>
      </c>
      <c r="F30" s="410">
        <v>0</v>
      </c>
      <c r="G30" s="410">
        <v>0</v>
      </c>
      <c r="H30" s="410">
        <f t="shared" si="5"/>
        <v>0</v>
      </c>
    </row>
    <row r="31" spans="1:8" ht="15" customHeight="1">
      <c r="A31" s="315" t="s">
        <v>386</v>
      </c>
      <c r="B31" s="316"/>
      <c r="C31" s="394">
        <f t="shared" ref="C31:H31" si="6">SUM(C32:C34)</f>
        <v>0</v>
      </c>
      <c r="D31" s="394">
        <f t="shared" si="6"/>
        <v>0</v>
      </c>
      <c r="E31" s="394">
        <f t="shared" si="6"/>
        <v>0</v>
      </c>
      <c r="F31" s="394">
        <f t="shared" si="6"/>
        <v>0</v>
      </c>
      <c r="G31" s="394">
        <f t="shared" si="6"/>
        <v>0</v>
      </c>
      <c r="H31" s="394">
        <f t="shared" si="6"/>
        <v>0</v>
      </c>
    </row>
    <row r="32" spans="1:8" ht="15" customHeight="1">
      <c r="A32" s="322"/>
      <c r="B32" s="395" t="s">
        <v>387</v>
      </c>
      <c r="C32" s="410">
        <v>0</v>
      </c>
      <c r="D32" s="410">
        <v>0</v>
      </c>
      <c r="E32" s="410">
        <f>C32+D32</f>
        <v>0</v>
      </c>
      <c r="F32" s="410">
        <v>0</v>
      </c>
      <c r="G32" s="410">
        <v>0</v>
      </c>
      <c r="H32" s="410">
        <f>E32-F32</f>
        <v>0</v>
      </c>
    </row>
    <row r="33" spans="1:8" ht="15" customHeight="1">
      <c r="A33" s="322"/>
      <c r="B33" s="395" t="s">
        <v>388</v>
      </c>
      <c r="C33" s="410">
        <v>0</v>
      </c>
      <c r="D33" s="410">
        <v>0</v>
      </c>
      <c r="E33" s="410">
        <f>C33+D33</f>
        <v>0</v>
      </c>
      <c r="F33" s="410">
        <v>0</v>
      </c>
      <c r="G33" s="410">
        <v>0</v>
      </c>
      <c r="H33" s="410">
        <f>E33-F33</f>
        <v>0</v>
      </c>
    </row>
    <row r="34" spans="1:8" ht="15" customHeight="1">
      <c r="A34" s="322"/>
      <c r="B34" s="395" t="s">
        <v>389</v>
      </c>
      <c r="C34" s="410">
        <v>0</v>
      </c>
      <c r="D34" s="410">
        <v>0</v>
      </c>
      <c r="E34" s="410">
        <f>C34+D34</f>
        <v>0</v>
      </c>
      <c r="F34" s="410">
        <v>0</v>
      </c>
      <c r="G34" s="410">
        <v>0</v>
      </c>
      <c r="H34" s="410">
        <f>E34-F34</f>
        <v>0</v>
      </c>
    </row>
    <row r="35" spans="1:8" ht="15" customHeight="1">
      <c r="A35" s="322"/>
      <c r="B35" s="395"/>
      <c r="C35" s="394"/>
      <c r="D35" s="409"/>
      <c r="E35" s="394"/>
      <c r="F35" s="394"/>
      <c r="G35" s="394"/>
      <c r="H35" s="394"/>
    </row>
    <row r="36" spans="1:8">
      <c r="A36" s="403"/>
      <c r="B36" s="404" t="s">
        <v>415</v>
      </c>
      <c r="C36" s="405">
        <f t="shared" ref="C36:H36" si="7">+C11+C21+C31</f>
        <v>0</v>
      </c>
      <c r="D36" s="405">
        <f t="shared" si="7"/>
        <v>0</v>
      </c>
      <c r="E36" s="405">
        <f t="shared" si="7"/>
        <v>0</v>
      </c>
      <c r="F36" s="405">
        <f t="shared" si="7"/>
        <v>0</v>
      </c>
      <c r="G36" s="405">
        <f t="shared" si="7"/>
        <v>0</v>
      </c>
      <c r="H36" s="405">
        <f t="shared" si="7"/>
        <v>0</v>
      </c>
    </row>
    <row r="37" spans="1:8">
      <c r="C37" s="407"/>
      <c r="D37" s="407"/>
      <c r="E37" s="407"/>
      <c r="F37" s="407"/>
      <c r="G37" s="407"/>
      <c r="H37" s="407"/>
    </row>
    <row r="38" spans="1:8">
      <c r="C38" s="407"/>
      <c r="D38" s="407"/>
      <c r="E38" s="407"/>
      <c r="F38" s="407"/>
      <c r="G38" s="407"/>
      <c r="H38" s="407"/>
    </row>
    <row r="40" spans="1:8">
      <c r="C40" s="407"/>
      <c r="D40" s="407"/>
      <c r="E40" s="407"/>
      <c r="F40" s="407"/>
      <c r="G40" s="407"/>
      <c r="H40" s="407"/>
    </row>
  </sheetData>
  <mergeCells count="12">
    <mergeCell ref="A7:B9"/>
    <mergeCell ref="C7:G7"/>
    <mergeCell ref="H7:H8"/>
    <mergeCell ref="A11:B11"/>
    <mergeCell ref="A21:B21"/>
    <mergeCell ref="A31:B31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1" orientation="landscape" horizontalDpi="300" verticalDpi="300" r:id="rId1"/>
  <headerFooter>
    <oddFooter>&amp;R&amp;8LDF /6.&amp;P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3" zoomScaleSheetLayoutView="100" workbookViewId="0">
      <selection activeCell="F35" sqref="F35"/>
    </sheetView>
  </sheetViews>
  <sheetFormatPr baseColWidth="10" defaultRowHeight="15"/>
  <cols>
    <col min="1" max="1" width="4.5703125" style="299" customWidth="1"/>
    <col min="2" max="2" width="57.28515625" style="299" customWidth="1"/>
    <col min="3" max="8" width="12.7109375" style="299" customWidth="1"/>
    <col min="257" max="257" width="4.5703125" customWidth="1"/>
    <col min="258" max="258" width="57.28515625" customWidth="1"/>
    <col min="259" max="264" width="12.7109375" customWidth="1"/>
    <col min="513" max="513" width="4.5703125" customWidth="1"/>
    <col min="514" max="514" width="57.28515625" customWidth="1"/>
    <col min="515" max="520" width="12.7109375" customWidth="1"/>
    <col min="769" max="769" width="4.5703125" customWidth="1"/>
    <col min="770" max="770" width="57.28515625" customWidth="1"/>
    <col min="771" max="776" width="12.7109375" customWidth="1"/>
    <col min="1025" max="1025" width="4.5703125" customWidth="1"/>
    <col min="1026" max="1026" width="57.28515625" customWidth="1"/>
    <col min="1027" max="1032" width="12.7109375" customWidth="1"/>
    <col min="1281" max="1281" width="4.5703125" customWidth="1"/>
    <col min="1282" max="1282" width="57.28515625" customWidth="1"/>
    <col min="1283" max="1288" width="12.7109375" customWidth="1"/>
    <col min="1537" max="1537" width="4.5703125" customWidth="1"/>
    <col min="1538" max="1538" width="57.28515625" customWidth="1"/>
    <col min="1539" max="1544" width="12.7109375" customWidth="1"/>
    <col min="1793" max="1793" width="4.5703125" customWidth="1"/>
    <col min="1794" max="1794" width="57.28515625" customWidth="1"/>
    <col min="1795" max="1800" width="12.7109375" customWidth="1"/>
    <col min="2049" max="2049" width="4.5703125" customWidth="1"/>
    <col min="2050" max="2050" width="57.28515625" customWidth="1"/>
    <col min="2051" max="2056" width="12.7109375" customWidth="1"/>
    <col min="2305" max="2305" width="4.5703125" customWidth="1"/>
    <col min="2306" max="2306" width="57.28515625" customWidth="1"/>
    <col min="2307" max="2312" width="12.7109375" customWidth="1"/>
    <col min="2561" max="2561" width="4.5703125" customWidth="1"/>
    <col min="2562" max="2562" width="57.28515625" customWidth="1"/>
    <col min="2563" max="2568" width="12.7109375" customWidth="1"/>
    <col min="2817" max="2817" width="4.5703125" customWidth="1"/>
    <col min="2818" max="2818" width="57.28515625" customWidth="1"/>
    <col min="2819" max="2824" width="12.7109375" customWidth="1"/>
    <col min="3073" max="3073" width="4.5703125" customWidth="1"/>
    <col min="3074" max="3074" width="57.28515625" customWidth="1"/>
    <col min="3075" max="3080" width="12.7109375" customWidth="1"/>
    <col min="3329" max="3329" width="4.5703125" customWidth="1"/>
    <col min="3330" max="3330" width="57.28515625" customWidth="1"/>
    <col min="3331" max="3336" width="12.7109375" customWidth="1"/>
    <col min="3585" max="3585" width="4.5703125" customWidth="1"/>
    <col min="3586" max="3586" width="57.28515625" customWidth="1"/>
    <col min="3587" max="3592" width="12.7109375" customWidth="1"/>
    <col min="3841" max="3841" width="4.5703125" customWidth="1"/>
    <col min="3842" max="3842" width="57.28515625" customWidth="1"/>
    <col min="3843" max="3848" width="12.7109375" customWidth="1"/>
    <col min="4097" max="4097" width="4.5703125" customWidth="1"/>
    <col min="4098" max="4098" width="57.28515625" customWidth="1"/>
    <col min="4099" max="4104" width="12.7109375" customWidth="1"/>
    <col min="4353" max="4353" width="4.5703125" customWidth="1"/>
    <col min="4354" max="4354" width="57.28515625" customWidth="1"/>
    <col min="4355" max="4360" width="12.7109375" customWidth="1"/>
    <col min="4609" max="4609" width="4.5703125" customWidth="1"/>
    <col min="4610" max="4610" width="57.28515625" customWidth="1"/>
    <col min="4611" max="4616" width="12.7109375" customWidth="1"/>
    <col min="4865" max="4865" width="4.5703125" customWidth="1"/>
    <col min="4866" max="4866" width="57.28515625" customWidth="1"/>
    <col min="4867" max="4872" width="12.7109375" customWidth="1"/>
    <col min="5121" max="5121" width="4.5703125" customWidth="1"/>
    <col min="5122" max="5122" width="57.28515625" customWidth="1"/>
    <col min="5123" max="5128" width="12.7109375" customWidth="1"/>
    <col min="5377" max="5377" width="4.5703125" customWidth="1"/>
    <col min="5378" max="5378" width="57.28515625" customWidth="1"/>
    <col min="5379" max="5384" width="12.7109375" customWidth="1"/>
    <col min="5633" max="5633" width="4.5703125" customWidth="1"/>
    <col min="5634" max="5634" width="57.28515625" customWidth="1"/>
    <col min="5635" max="5640" width="12.7109375" customWidth="1"/>
    <col min="5889" max="5889" width="4.5703125" customWidth="1"/>
    <col min="5890" max="5890" width="57.28515625" customWidth="1"/>
    <col min="5891" max="5896" width="12.7109375" customWidth="1"/>
    <col min="6145" max="6145" width="4.5703125" customWidth="1"/>
    <col min="6146" max="6146" width="57.28515625" customWidth="1"/>
    <col min="6147" max="6152" width="12.7109375" customWidth="1"/>
    <col min="6401" max="6401" width="4.5703125" customWidth="1"/>
    <col min="6402" max="6402" width="57.28515625" customWidth="1"/>
    <col min="6403" max="6408" width="12.7109375" customWidth="1"/>
    <col min="6657" max="6657" width="4.5703125" customWidth="1"/>
    <col min="6658" max="6658" width="57.28515625" customWidth="1"/>
    <col min="6659" max="6664" width="12.7109375" customWidth="1"/>
    <col min="6913" max="6913" width="4.5703125" customWidth="1"/>
    <col min="6914" max="6914" width="57.28515625" customWidth="1"/>
    <col min="6915" max="6920" width="12.7109375" customWidth="1"/>
    <col min="7169" max="7169" width="4.5703125" customWidth="1"/>
    <col min="7170" max="7170" width="57.28515625" customWidth="1"/>
    <col min="7171" max="7176" width="12.7109375" customWidth="1"/>
    <col min="7425" max="7425" width="4.5703125" customWidth="1"/>
    <col min="7426" max="7426" width="57.28515625" customWidth="1"/>
    <col min="7427" max="7432" width="12.7109375" customWidth="1"/>
    <col min="7681" max="7681" width="4.5703125" customWidth="1"/>
    <col min="7682" max="7682" width="57.28515625" customWidth="1"/>
    <col min="7683" max="7688" width="12.7109375" customWidth="1"/>
    <col min="7937" max="7937" width="4.5703125" customWidth="1"/>
    <col min="7938" max="7938" width="57.28515625" customWidth="1"/>
    <col min="7939" max="7944" width="12.7109375" customWidth="1"/>
    <col min="8193" max="8193" width="4.5703125" customWidth="1"/>
    <col min="8194" max="8194" width="57.28515625" customWidth="1"/>
    <col min="8195" max="8200" width="12.7109375" customWidth="1"/>
    <col min="8449" max="8449" width="4.5703125" customWidth="1"/>
    <col min="8450" max="8450" width="57.28515625" customWidth="1"/>
    <col min="8451" max="8456" width="12.7109375" customWidth="1"/>
    <col min="8705" max="8705" width="4.5703125" customWidth="1"/>
    <col min="8706" max="8706" width="57.28515625" customWidth="1"/>
    <col min="8707" max="8712" width="12.7109375" customWidth="1"/>
    <col min="8961" max="8961" width="4.5703125" customWidth="1"/>
    <col min="8962" max="8962" width="57.28515625" customWidth="1"/>
    <col min="8963" max="8968" width="12.7109375" customWidth="1"/>
    <col min="9217" max="9217" width="4.5703125" customWidth="1"/>
    <col min="9218" max="9218" width="57.28515625" customWidth="1"/>
    <col min="9219" max="9224" width="12.7109375" customWidth="1"/>
    <col min="9473" max="9473" width="4.5703125" customWidth="1"/>
    <col min="9474" max="9474" width="57.28515625" customWidth="1"/>
    <col min="9475" max="9480" width="12.7109375" customWidth="1"/>
    <col min="9729" max="9729" width="4.5703125" customWidth="1"/>
    <col min="9730" max="9730" width="57.28515625" customWidth="1"/>
    <col min="9731" max="9736" width="12.7109375" customWidth="1"/>
    <col min="9985" max="9985" width="4.5703125" customWidth="1"/>
    <col min="9986" max="9986" width="57.28515625" customWidth="1"/>
    <col min="9987" max="9992" width="12.7109375" customWidth="1"/>
    <col min="10241" max="10241" width="4.5703125" customWidth="1"/>
    <col min="10242" max="10242" width="57.28515625" customWidth="1"/>
    <col min="10243" max="10248" width="12.7109375" customWidth="1"/>
    <col min="10497" max="10497" width="4.5703125" customWidth="1"/>
    <col min="10498" max="10498" width="57.28515625" customWidth="1"/>
    <col min="10499" max="10504" width="12.7109375" customWidth="1"/>
    <col min="10753" max="10753" width="4.5703125" customWidth="1"/>
    <col min="10754" max="10754" width="57.28515625" customWidth="1"/>
    <col min="10755" max="10760" width="12.7109375" customWidth="1"/>
    <col min="11009" max="11009" width="4.5703125" customWidth="1"/>
    <col min="11010" max="11010" width="57.28515625" customWidth="1"/>
    <col min="11011" max="11016" width="12.7109375" customWidth="1"/>
    <col min="11265" max="11265" width="4.5703125" customWidth="1"/>
    <col min="11266" max="11266" width="57.28515625" customWidth="1"/>
    <col min="11267" max="11272" width="12.7109375" customWidth="1"/>
    <col min="11521" max="11521" width="4.5703125" customWidth="1"/>
    <col min="11522" max="11522" width="57.28515625" customWidth="1"/>
    <col min="11523" max="11528" width="12.7109375" customWidth="1"/>
    <col min="11777" max="11777" width="4.5703125" customWidth="1"/>
    <col min="11778" max="11778" width="57.28515625" customWidth="1"/>
    <col min="11779" max="11784" width="12.7109375" customWidth="1"/>
    <col min="12033" max="12033" width="4.5703125" customWidth="1"/>
    <col min="12034" max="12034" width="57.28515625" customWidth="1"/>
    <col min="12035" max="12040" width="12.7109375" customWidth="1"/>
    <col min="12289" max="12289" width="4.5703125" customWidth="1"/>
    <col min="12290" max="12290" width="57.28515625" customWidth="1"/>
    <col min="12291" max="12296" width="12.7109375" customWidth="1"/>
    <col min="12545" max="12545" width="4.5703125" customWidth="1"/>
    <col min="12546" max="12546" width="57.28515625" customWidth="1"/>
    <col min="12547" max="12552" width="12.7109375" customWidth="1"/>
    <col min="12801" max="12801" width="4.5703125" customWidth="1"/>
    <col min="12802" max="12802" width="57.28515625" customWidth="1"/>
    <col min="12803" max="12808" width="12.7109375" customWidth="1"/>
    <col min="13057" max="13057" width="4.5703125" customWidth="1"/>
    <col min="13058" max="13058" width="57.28515625" customWidth="1"/>
    <col min="13059" max="13064" width="12.7109375" customWidth="1"/>
    <col min="13313" max="13313" width="4.5703125" customWidth="1"/>
    <col min="13314" max="13314" width="57.28515625" customWidth="1"/>
    <col min="13315" max="13320" width="12.7109375" customWidth="1"/>
    <col min="13569" max="13569" width="4.5703125" customWidth="1"/>
    <col min="13570" max="13570" width="57.28515625" customWidth="1"/>
    <col min="13571" max="13576" width="12.7109375" customWidth="1"/>
    <col min="13825" max="13825" width="4.5703125" customWidth="1"/>
    <col min="13826" max="13826" width="57.28515625" customWidth="1"/>
    <col min="13827" max="13832" width="12.7109375" customWidth="1"/>
    <col min="14081" max="14081" width="4.5703125" customWidth="1"/>
    <col min="14082" max="14082" width="57.28515625" customWidth="1"/>
    <col min="14083" max="14088" width="12.7109375" customWidth="1"/>
    <col min="14337" max="14337" width="4.5703125" customWidth="1"/>
    <col min="14338" max="14338" width="57.28515625" customWidth="1"/>
    <col min="14339" max="14344" width="12.7109375" customWidth="1"/>
    <col min="14593" max="14593" width="4.5703125" customWidth="1"/>
    <col min="14594" max="14594" width="57.28515625" customWidth="1"/>
    <col min="14595" max="14600" width="12.7109375" customWidth="1"/>
    <col min="14849" max="14849" width="4.5703125" customWidth="1"/>
    <col min="14850" max="14850" width="57.28515625" customWidth="1"/>
    <col min="14851" max="14856" width="12.7109375" customWidth="1"/>
    <col min="15105" max="15105" width="4.5703125" customWidth="1"/>
    <col min="15106" max="15106" width="57.28515625" customWidth="1"/>
    <col min="15107" max="15112" width="12.7109375" customWidth="1"/>
    <col min="15361" max="15361" width="4.5703125" customWidth="1"/>
    <col min="15362" max="15362" width="57.28515625" customWidth="1"/>
    <col min="15363" max="15368" width="12.7109375" customWidth="1"/>
    <col min="15617" max="15617" width="4.5703125" customWidth="1"/>
    <col min="15618" max="15618" width="57.28515625" customWidth="1"/>
    <col min="15619" max="15624" width="12.7109375" customWidth="1"/>
    <col min="15873" max="15873" width="4.5703125" customWidth="1"/>
    <col min="15874" max="15874" width="57.28515625" customWidth="1"/>
    <col min="15875" max="15880" width="12.7109375" customWidth="1"/>
    <col min="16129" max="16129" width="4.5703125" customWidth="1"/>
    <col min="16130" max="16130" width="57.28515625" customWidth="1"/>
    <col min="16131" max="16136" width="12.7109375" customWidth="1"/>
  </cols>
  <sheetData>
    <row r="1" spans="1:8">
      <c r="A1" s="385" t="s">
        <v>141</v>
      </c>
      <c r="B1" s="385"/>
      <c r="C1" s="385"/>
      <c r="D1" s="385"/>
      <c r="E1" s="385"/>
      <c r="F1" s="385"/>
      <c r="G1" s="385"/>
      <c r="H1" s="385"/>
    </row>
    <row r="2" spans="1:8">
      <c r="A2" s="385" t="s">
        <v>142</v>
      </c>
      <c r="B2" s="385"/>
      <c r="C2" s="385"/>
      <c r="D2" s="385"/>
      <c r="E2" s="385"/>
      <c r="F2" s="385"/>
      <c r="G2" s="385"/>
      <c r="H2" s="385"/>
    </row>
    <row r="3" spans="1:8">
      <c r="A3" s="385" t="s">
        <v>412</v>
      </c>
      <c r="B3" s="385"/>
      <c r="C3" s="385"/>
      <c r="D3" s="385"/>
      <c r="E3" s="385"/>
      <c r="F3" s="385"/>
      <c r="G3" s="385"/>
      <c r="H3" s="385"/>
    </row>
    <row r="4" spans="1:8" s="285" customFormat="1">
      <c r="A4" s="385" t="s">
        <v>329</v>
      </c>
      <c r="B4" s="385"/>
      <c r="C4" s="385"/>
      <c r="D4" s="385"/>
      <c r="E4" s="385"/>
      <c r="F4" s="385"/>
      <c r="G4" s="385"/>
      <c r="H4" s="385"/>
    </row>
    <row r="5" spans="1:8" s="285" customFormat="1">
      <c r="A5" s="386" t="s">
        <v>173</v>
      </c>
      <c r="B5" s="386"/>
      <c r="C5" s="386"/>
      <c r="D5" s="386"/>
      <c r="E5" s="386"/>
      <c r="F5" s="386"/>
      <c r="G5" s="386"/>
      <c r="H5" s="386"/>
    </row>
    <row r="6" spans="1:8">
      <c r="A6" s="408" t="s">
        <v>330</v>
      </c>
      <c r="B6" s="408"/>
      <c r="C6" s="408"/>
      <c r="D6" s="408"/>
      <c r="E6" s="408"/>
      <c r="F6" s="408"/>
      <c r="G6" s="408"/>
      <c r="H6" s="408"/>
    </row>
    <row r="7" spans="1:8" ht="15.75" thickBot="1">
      <c r="A7" s="387" t="s">
        <v>225</v>
      </c>
      <c r="B7" s="387"/>
      <c r="C7" s="388" t="s">
        <v>331</v>
      </c>
      <c r="D7" s="388"/>
      <c r="E7" s="388"/>
      <c r="F7" s="388"/>
      <c r="G7" s="388"/>
      <c r="H7" s="388" t="s">
        <v>332</v>
      </c>
    </row>
    <row r="8" spans="1:8" ht="45.75" thickBot="1">
      <c r="A8" s="389"/>
      <c r="B8" s="389"/>
      <c r="C8" s="390" t="s">
        <v>226</v>
      </c>
      <c r="D8" s="390" t="s">
        <v>333</v>
      </c>
      <c r="E8" s="390" t="s">
        <v>257</v>
      </c>
      <c r="F8" s="390" t="s">
        <v>210</v>
      </c>
      <c r="G8" s="390" t="s">
        <v>227</v>
      </c>
      <c r="H8" s="391"/>
    </row>
    <row r="9" spans="1:8" ht="11.25" customHeight="1">
      <c r="A9" s="392"/>
      <c r="B9" s="392"/>
      <c r="C9" s="393">
        <v>1</v>
      </c>
      <c r="D9" s="393">
        <v>2</v>
      </c>
      <c r="E9" s="393" t="s">
        <v>334</v>
      </c>
      <c r="F9" s="393">
        <v>4</v>
      </c>
      <c r="G9" s="393">
        <v>5</v>
      </c>
      <c r="H9" s="393" t="s">
        <v>335</v>
      </c>
    </row>
    <row r="10" spans="1:8" ht="15" customHeight="1">
      <c r="A10" s="322"/>
      <c r="B10" s="395"/>
      <c r="C10" s="394"/>
      <c r="D10" s="394"/>
      <c r="E10" s="394"/>
      <c r="F10" s="394"/>
      <c r="G10" s="394"/>
      <c r="H10" s="394"/>
    </row>
    <row r="11" spans="1:8" ht="15" customHeight="1">
      <c r="A11" s="315" t="s">
        <v>391</v>
      </c>
      <c r="B11" s="316"/>
      <c r="C11" s="394">
        <f t="shared" ref="C11:H11" si="0">SUM(C12:C18)</f>
        <v>0</v>
      </c>
      <c r="D11" s="394">
        <f t="shared" si="0"/>
        <v>0</v>
      </c>
      <c r="E11" s="394">
        <f t="shared" si="0"/>
        <v>0</v>
      </c>
      <c r="F11" s="394">
        <f t="shared" si="0"/>
        <v>0</v>
      </c>
      <c r="G11" s="394">
        <f t="shared" si="0"/>
        <v>0</v>
      </c>
      <c r="H11" s="394">
        <f t="shared" si="0"/>
        <v>0</v>
      </c>
    </row>
    <row r="12" spans="1:8" ht="15" customHeight="1">
      <c r="A12" s="322"/>
      <c r="B12" s="395" t="s">
        <v>392</v>
      </c>
      <c r="C12" s="410">
        <v>0</v>
      </c>
      <c r="D12" s="410">
        <v>0</v>
      </c>
      <c r="E12" s="410">
        <f>C12+D12</f>
        <v>0</v>
      </c>
      <c r="F12" s="410">
        <v>0</v>
      </c>
      <c r="G12" s="410">
        <v>0</v>
      </c>
      <c r="H12" s="410">
        <f>E12-F12</f>
        <v>0</v>
      </c>
    </row>
    <row r="13" spans="1:8" ht="15" customHeight="1">
      <c r="A13" s="322"/>
      <c r="B13" s="395" t="s">
        <v>393</v>
      </c>
      <c r="C13" s="410">
        <v>0</v>
      </c>
      <c r="D13" s="410">
        <v>0</v>
      </c>
      <c r="E13" s="410">
        <f t="shared" ref="E13:E18" si="1">C13+D13</f>
        <v>0</v>
      </c>
      <c r="F13" s="410">
        <v>0</v>
      </c>
      <c r="G13" s="410">
        <v>0</v>
      </c>
      <c r="H13" s="410">
        <f t="shared" ref="H13:H18" si="2">E13-F13</f>
        <v>0</v>
      </c>
    </row>
    <row r="14" spans="1:8" ht="15" customHeight="1">
      <c r="A14" s="322"/>
      <c r="B14" s="395" t="s">
        <v>394</v>
      </c>
      <c r="C14" s="410">
        <v>0</v>
      </c>
      <c r="D14" s="410">
        <v>0</v>
      </c>
      <c r="E14" s="410">
        <f t="shared" si="1"/>
        <v>0</v>
      </c>
      <c r="F14" s="410">
        <v>0</v>
      </c>
      <c r="G14" s="410">
        <v>0</v>
      </c>
      <c r="H14" s="410">
        <f t="shared" si="2"/>
        <v>0</v>
      </c>
    </row>
    <row r="15" spans="1:8" ht="20.25" customHeight="1">
      <c r="A15" s="322"/>
      <c r="B15" s="395" t="s">
        <v>395</v>
      </c>
      <c r="C15" s="410">
        <v>0</v>
      </c>
      <c r="D15" s="410">
        <v>0</v>
      </c>
      <c r="E15" s="410">
        <f t="shared" si="1"/>
        <v>0</v>
      </c>
      <c r="F15" s="410">
        <v>0</v>
      </c>
      <c r="G15" s="410">
        <v>0</v>
      </c>
      <c r="H15" s="410">
        <f t="shared" si="2"/>
        <v>0</v>
      </c>
    </row>
    <row r="16" spans="1:8" ht="23.25" customHeight="1">
      <c r="A16" s="322"/>
      <c r="B16" s="395" t="s">
        <v>396</v>
      </c>
      <c r="C16" s="410">
        <v>0</v>
      </c>
      <c r="D16" s="410">
        <v>0</v>
      </c>
      <c r="E16" s="410">
        <f t="shared" si="1"/>
        <v>0</v>
      </c>
      <c r="F16" s="410">
        <v>0</v>
      </c>
      <c r="G16" s="410">
        <v>0</v>
      </c>
      <c r="H16" s="410">
        <f t="shared" si="2"/>
        <v>0</v>
      </c>
    </row>
    <row r="17" spans="1:8" ht="15" customHeight="1">
      <c r="A17" s="322"/>
      <c r="B17" s="395" t="s">
        <v>397</v>
      </c>
      <c r="C17" s="410">
        <v>0</v>
      </c>
      <c r="D17" s="410">
        <v>0</v>
      </c>
      <c r="E17" s="410">
        <f t="shared" si="1"/>
        <v>0</v>
      </c>
      <c r="F17" s="410">
        <v>0</v>
      </c>
      <c r="G17" s="410">
        <v>0</v>
      </c>
      <c r="H17" s="410">
        <f t="shared" si="2"/>
        <v>0</v>
      </c>
    </row>
    <row r="18" spans="1:8" ht="15" customHeight="1">
      <c r="A18" s="400"/>
      <c r="B18" s="401" t="s">
        <v>398</v>
      </c>
      <c r="C18" s="410">
        <v>0</v>
      </c>
      <c r="D18" s="410">
        <v>0</v>
      </c>
      <c r="E18" s="410">
        <f t="shared" si="1"/>
        <v>0</v>
      </c>
      <c r="F18" s="410">
        <v>0</v>
      </c>
      <c r="G18" s="410">
        <v>0</v>
      </c>
      <c r="H18" s="410">
        <f t="shared" si="2"/>
        <v>0</v>
      </c>
    </row>
    <row r="19" spans="1:8" ht="15" customHeight="1">
      <c r="A19" s="315" t="s">
        <v>399</v>
      </c>
      <c r="B19" s="316"/>
      <c r="C19" s="394">
        <f t="shared" ref="C19:H19" si="3">SUM(C20:C22)</f>
        <v>0</v>
      </c>
      <c r="D19" s="394">
        <f t="shared" si="3"/>
        <v>0</v>
      </c>
      <c r="E19" s="394">
        <f t="shared" si="3"/>
        <v>0</v>
      </c>
      <c r="F19" s="394">
        <f t="shared" si="3"/>
        <v>0</v>
      </c>
      <c r="G19" s="394">
        <f t="shared" si="3"/>
        <v>0</v>
      </c>
      <c r="H19" s="394">
        <f t="shared" si="3"/>
        <v>0</v>
      </c>
    </row>
    <row r="20" spans="1:8" ht="15" customHeight="1">
      <c r="A20" s="322"/>
      <c r="B20" s="395" t="s">
        <v>400</v>
      </c>
      <c r="C20" s="410">
        <v>0</v>
      </c>
      <c r="D20" s="410">
        <v>0</v>
      </c>
      <c r="E20" s="410">
        <f>C20+D20</f>
        <v>0</v>
      </c>
      <c r="F20" s="410">
        <v>0</v>
      </c>
      <c r="G20" s="410">
        <v>0</v>
      </c>
      <c r="H20" s="410">
        <f>E20-F20</f>
        <v>0</v>
      </c>
    </row>
    <row r="21" spans="1:8" ht="15" customHeight="1">
      <c r="A21" s="322"/>
      <c r="B21" s="395" t="s">
        <v>401</v>
      </c>
      <c r="C21" s="410">
        <v>0</v>
      </c>
      <c r="D21" s="410">
        <v>0</v>
      </c>
      <c r="E21" s="410">
        <f>C21+D21</f>
        <v>0</v>
      </c>
      <c r="F21" s="410">
        <v>0</v>
      </c>
      <c r="G21" s="410">
        <v>0</v>
      </c>
      <c r="H21" s="410">
        <f>E21-F21</f>
        <v>0</v>
      </c>
    </row>
    <row r="22" spans="1:8" ht="15" customHeight="1">
      <c r="A22" s="400"/>
      <c r="B22" s="401" t="s">
        <v>402</v>
      </c>
      <c r="C22" s="410">
        <v>0</v>
      </c>
      <c r="D22" s="410">
        <v>0</v>
      </c>
      <c r="E22" s="410">
        <f>C22+D22</f>
        <v>0</v>
      </c>
      <c r="F22" s="410">
        <v>0</v>
      </c>
      <c r="G22" s="410">
        <v>0</v>
      </c>
      <c r="H22" s="410">
        <f>E22-F22</f>
        <v>0</v>
      </c>
    </row>
    <row r="23" spans="1:8" ht="15" customHeight="1">
      <c r="A23" s="315" t="s">
        <v>403</v>
      </c>
      <c r="B23" s="316"/>
      <c r="C23" s="394">
        <f t="shared" ref="C23:H23" si="4">SUM(C24:C30)</f>
        <v>0</v>
      </c>
      <c r="D23" s="394">
        <f t="shared" si="4"/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</row>
    <row r="24" spans="1:8" ht="15" customHeight="1">
      <c r="A24" s="322"/>
      <c r="B24" s="395" t="s">
        <v>404</v>
      </c>
      <c r="C24" s="410">
        <v>0</v>
      </c>
      <c r="D24" s="410">
        <v>0</v>
      </c>
      <c r="E24" s="410">
        <f>C24+D24</f>
        <v>0</v>
      </c>
      <c r="F24" s="410">
        <v>0</v>
      </c>
      <c r="G24" s="410">
        <v>0</v>
      </c>
      <c r="H24" s="410">
        <f>E24-F24</f>
        <v>0</v>
      </c>
    </row>
    <row r="25" spans="1:8" ht="15" customHeight="1">
      <c r="A25" s="322"/>
      <c r="B25" s="395" t="s">
        <v>405</v>
      </c>
      <c r="C25" s="410">
        <v>0</v>
      </c>
      <c r="D25" s="410">
        <v>0</v>
      </c>
      <c r="E25" s="410">
        <f t="shared" ref="E25:E30" si="5">C25+D25</f>
        <v>0</v>
      </c>
      <c r="F25" s="410">
        <v>0</v>
      </c>
      <c r="G25" s="410">
        <v>0</v>
      </c>
      <c r="H25" s="410">
        <f t="shared" ref="H25:H30" si="6">E25-F25</f>
        <v>0</v>
      </c>
    </row>
    <row r="26" spans="1:8" ht="15" customHeight="1">
      <c r="A26" s="322"/>
      <c r="B26" s="395" t="s">
        <v>406</v>
      </c>
      <c r="C26" s="410">
        <v>0</v>
      </c>
      <c r="D26" s="410">
        <v>0</v>
      </c>
      <c r="E26" s="410">
        <f t="shared" si="5"/>
        <v>0</v>
      </c>
      <c r="F26" s="410">
        <v>0</v>
      </c>
      <c r="G26" s="410">
        <v>0</v>
      </c>
      <c r="H26" s="410">
        <f t="shared" si="6"/>
        <v>0</v>
      </c>
    </row>
    <row r="27" spans="1:8" ht="15" customHeight="1">
      <c r="A27" s="322"/>
      <c r="B27" s="395" t="s">
        <v>407</v>
      </c>
      <c r="C27" s="410">
        <v>0</v>
      </c>
      <c r="D27" s="410">
        <v>0</v>
      </c>
      <c r="E27" s="410">
        <f t="shared" si="5"/>
        <v>0</v>
      </c>
      <c r="F27" s="410">
        <v>0</v>
      </c>
      <c r="G27" s="410">
        <v>0</v>
      </c>
      <c r="H27" s="410">
        <f t="shared" si="6"/>
        <v>0</v>
      </c>
    </row>
    <row r="28" spans="1:8" ht="15" customHeight="1">
      <c r="A28" s="322"/>
      <c r="B28" s="395" t="s">
        <v>408</v>
      </c>
      <c r="C28" s="410">
        <v>0</v>
      </c>
      <c r="D28" s="410">
        <v>0</v>
      </c>
      <c r="E28" s="410">
        <f t="shared" si="5"/>
        <v>0</v>
      </c>
      <c r="F28" s="410">
        <v>0</v>
      </c>
      <c r="G28" s="410">
        <v>0</v>
      </c>
      <c r="H28" s="410">
        <f t="shared" si="6"/>
        <v>0</v>
      </c>
    </row>
    <row r="29" spans="1:8" ht="15" customHeight="1">
      <c r="A29" s="322"/>
      <c r="B29" s="395" t="s">
        <v>409</v>
      </c>
      <c r="C29" s="410">
        <v>0</v>
      </c>
      <c r="D29" s="410">
        <v>0</v>
      </c>
      <c r="E29" s="410">
        <f t="shared" si="5"/>
        <v>0</v>
      </c>
      <c r="F29" s="410">
        <v>0</v>
      </c>
      <c r="G29" s="410">
        <v>0</v>
      </c>
      <c r="H29" s="410">
        <f t="shared" si="6"/>
        <v>0</v>
      </c>
    </row>
    <row r="30" spans="1:8" ht="15" customHeight="1">
      <c r="A30" s="322"/>
      <c r="B30" s="395" t="s">
        <v>410</v>
      </c>
      <c r="C30" s="410">
        <v>0</v>
      </c>
      <c r="D30" s="410">
        <v>0</v>
      </c>
      <c r="E30" s="410">
        <f t="shared" si="5"/>
        <v>0</v>
      </c>
      <c r="F30" s="410">
        <v>0</v>
      </c>
      <c r="G30" s="410">
        <v>0</v>
      </c>
      <c r="H30" s="410">
        <f t="shared" si="6"/>
        <v>0</v>
      </c>
    </row>
    <row r="31" spans="1:8" ht="15" customHeight="1">
      <c r="A31" s="322"/>
      <c r="B31" s="395"/>
      <c r="C31" s="394"/>
      <c r="D31" s="394"/>
      <c r="E31" s="394"/>
      <c r="F31" s="394"/>
      <c r="G31" s="394"/>
      <c r="H31" s="394"/>
    </row>
    <row r="32" spans="1:8" ht="15" customHeight="1">
      <c r="A32" s="322"/>
      <c r="B32" s="395"/>
      <c r="C32" s="394"/>
      <c r="D32" s="394"/>
      <c r="E32" s="394"/>
      <c r="F32" s="394"/>
      <c r="G32" s="394"/>
      <c r="H32" s="394"/>
    </row>
    <row r="33" spans="1:8" s="402" customFormat="1" ht="15" customHeight="1">
      <c r="A33" s="403"/>
      <c r="B33" s="404" t="s">
        <v>416</v>
      </c>
      <c r="C33" s="405">
        <f t="shared" ref="C33:H33" si="7">+C11+C19+C23</f>
        <v>0</v>
      </c>
      <c r="D33" s="405">
        <f t="shared" si="7"/>
        <v>0</v>
      </c>
      <c r="E33" s="405">
        <f t="shared" si="7"/>
        <v>0</v>
      </c>
      <c r="F33" s="405">
        <f t="shared" si="7"/>
        <v>0</v>
      </c>
      <c r="G33" s="405">
        <f t="shared" si="7"/>
        <v>0</v>
      </c>
      <c r="H33" s="405">
        <f t="shared" si="7"/>
        <v>0</v>
      </c>
    </row>
    <row r="34" spans="1:8">
      <c r="A34" s="403"/>
      <c r="B34" s="404" t="s">
        <v>417</v>
      </c>
      <c r="C34" s="405">
        <f>+'[2]EAPED NE COG'!C10+'[2]EAPED E COG'!C10</f>
        <v>44543312</v>
      </c>
      <c r="D34" s="405">
        <f>+'[2]EAPED NE COG'!D10+'[2]EAPED E COG'!D10</f>
        <v>18156145</v>
      </c>
      <c r="E34" s="405">
        <f>+'[2]EAPED NE COG'!E10+'[2]EAPED E COG'!E10</f>
        <v>62699457</v>
      </c>
      <c r="F34" s="405">
        <f>+'[2]EAPED NE COG'!F10+'[2]EAPED E COG'!F10+1</f>
        <v>41956162</v>
      </c>
      <c r="G34" s="405">
        <f>+'[2]EAPED NE COG'!G10+'[2]EAPED E COG'!G10</f>
        <v>40298814</v>
      </c>
      <c r="H34" s="405">
        <f>+'[2]EAPED NE COG'!H10+'[2]EAPED E COG'!H10</f>
        <v>20743295</v>
      </c>
    </row>
    <row r="35" spans="1:8">
      <c r="C35" s="407"/>
      <c r="D35" s="407"/>
      <c r="E35" s="407"/>
      <c r="F35" s="407"/>
      <c r="G35" s="407"/>
      <c r="H35" s="407"/>
    </row>
    <row r="36" spans="1:8">
      <c r="C36" s="407"/>
      <c r="D36" s="407"/>
      <c r="E36" s="407"/>
      <c r="F36" s="407"/>
      <c r="G36" s="407"/>
      <c r="H36" s="407"/>
    </row>
    <row r="38" spans="1:8">
      <c r="C38" s="407"/>
      <c r="D38" s="407"/>
      <c r="E38" s="407"/>
      <c r="F38" s="407"/>
      <c r="G38" s="407"/>
      <c r="H38" s="407"/>
    </row>
  </sheetData>
  <mergeCells count="12">
    <mergeCell ref="A7:B9"/>
    <mergeCell ref="C7:G7"/>
    <mergeCell ref="H7:H8"/>
    <mergeCell ref="A11:B11"/>
    <mergeCell ref="A19:B19"/>
    <mergeCell ref="A23:B23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4" orientation="landscape" horizontalDpi="300" verticalDpi="300" r:id="rId1"/>
  <headerFooter>
    <oddFooter>&amp;R&amp;8LDF /6.&amp;P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view="pageBreakPreview" topLeftCell="A16" zoomScaleSheetLayoutView="100" workbookViewId="0">
      <selection activeCell="B30" sqref="B30"/>
    </sheetView>
  </sheetViews>
  <sheetFormatPr baseColWidth="10" defaultRowHeight="15"/>
  <cols>
    <col min="1" max="1" width="4.5703125" style="299" customWidth="1"/>
    <col min="2" max="2" width="57.28515625" style="299" customWidth="1"/>
    <col min="3" max="8" width="12.7109375" style="299" customWidth="1"/>
    <col min="257" max="257" width="4.5703125" customWidth="1"/>
    <col min="258" max="258" width="57.28515625" customWidth="1"/>
    <col min="259" max="264" width="12.7109375" customWidth="1"/>
    <col min="513" max="513" width="4.5703125" customWidth="1"/>
    <col min="514" max="514" width="57.28515625" customWidth="1"/>
    <col min="515" max="520" width="12.7109375" customWidth="1"/>
    <col min="769" max="769" width="4.5703125" customWidth="1"/>
    <col min="770" max="770" width="57.28515625" customWidth="1"/>
    <col min="771" max="776" width="12.7109375" customWidth="1"/>
    <col min="1025" max="1025" width="4.5703125" customWidth="1"/>
    <col min="1026" max="1026" width="57.28515625" customWidth="1"/>
    <col min="1027" max="1032" width="12.7109375" customWidth="1"/>
    <col min="1281" max="1281" width="4.5703125" customWidth="1"/>
    <col min="1282" max="1282" width="57.28515625" customWidth="1"/>
    <col min="1283" max="1288" width="12.7109375" customWidth="1"/>
    <col min="1537" max="1537" width="4.5703125" customWidth="1"/>
    <col min="1538" max="1538" width="57.28515625" customWidth="1"/>
    <col min="1539" max="1544" width="12.7109375" customWidth="1"/>
    <col min="1793" max="1793" width="4.5703125" customWidth="1"/>
    <col min="1794" max="1794" width="57.28515625" customWidth="1"/>
    <col min="1795" max="1800" width="12.7109375" customWidth="1"/>
    <col min="2049" max="2049" width="4.5703125" customWidth="1"/>
    <col min="2050" max="2050" width="57.28515625" customWidth="1"/>
    <col min="2051" max="2056" width="12.7109375" customWidth="1"/>
    <col min="2305" max="2305" width="4.5703125" customWidth="1"/>
    <col min="2306" max="2306" width="57.28515625" customWidth="1"/>
    <col min="2307" max="2312" width="12.7109375" customWidth="1"/>
    <col min="2561" max="2561" width="4.5703125" customWidth="1"/>
    <col min="2562" max="2562" width="57.28515625" customWidth="1"/>
    <col min="2563" max="2568" width="12.7109375" customWidth="1"/>
    <col min="2817" max="2817" width="4.5703125" customWidth="1"/>
    <col min="2818" max="2818" width="57.28515625" customWidth="1"/>
    <col min="2819" max="2824" width="12.7109375" customWidth="1"/>
    <col min="3073" max="3073" width="4.5703125" customWidth="1"/>
    <col min="3074" max="3074" width="57.28515625" customWidth="1"/>
    <col min="3075" max="3080" width="12.7109375" customWidth="1"/>
    <col min="3329" max="3329" width="4.5703125" customWidth="1"/>
    <col min="3330" max="3330" width="57.28515625" customWidth="1"/>
    <col min="3331" max="3336" width="12.7109375" customWidth="1"/>
    <col min="3585" max="3585" width="4.5703125" customWidth="1"/>
    <col min="3586" max="3586" width="57.28515625" customWidth="1"/>
    <col min="3587" max="3592" width="12.7109375" customWidth="1"/>
    <col min="3841" max="3841" width="4.5703125" customWidth="1"/>
    <col min="3842" max="3842" width="57.28515625" customWidth="1"/>
    <col min="3843" max="3848" width="12.7109375" customWidth="1"/>
    <col min="4097" max="4097" width="4.5703125" customWidth="1"/>
    <col min="4098" max="4098" width="57.28515625" customWidth="1"/>
    <col min="4099" max="4104" width="12.7109375" customWidth="1"/>
    <col min="4353" max="4353" width="4.5703125" customWidth="1"/>
    <col min="4354" max="4354" width="57.28515625" customWidth="1"/>
    <col min="4355" max="4360" width="12.7109375" customWidth="1"/>
    <col min="4609" max="4609" width="4.5703125" customWidth="1"/>
    <col min="4610" max="4610" width="57.28515625" customWidth="1"/>
    <col min="4611" max="4616" width="12.7109375" customWidth="1"/>
    <col min="4865" max="4865" width="4.5703125" customWidth="1"/>
    <col min="4866" max="4866" width="57.28515625" customWidth="1"/>
    <col min="4867" max="4872" width="12.7109375" customWidth="1"/>
    <col min="5121" max="5121" width="4.5703125" customWidth="1"/>
    <col min="5122" max="5122" width="57.28515625" customWidth="1"/>
    <col min="5123" max="5128" width="12.7109375" customWidth="1"/>
    <col min="5377" max="5377" width="4.5703125" customWidth="1"/>
    <col min="5378" max="5378" width="57.28515625" customWidth="1"/>
    <col min="5379" max="5384" width="12.7109375" customWidth="1"/>
    <col min="5633" max="5633" width="4.5703125" customWidth="1"/>
    <col min="5634" max="5634" width="57.28515625" customWidth="1"/>
    <col min="5635" max="5640" width="12.7109375" customWidth="1"/>
    <col min="5889" max="5889" width="4.5703125" customWidth="1"/>
    <col min="5890" max="5890" width="57.28515625" customWidth="1"/>
    <col min="5891" max="5896" width="12.7109375" customWidth="1"/>
    <col min="6145" max="6145" width="4.5703125" customWidth="1"/>
    <col min="6146" max="6146" width="57.28515625" customWidth="1"/>
    <col min="6147" max="6152" width="12.7109375" customWidth="1"/>
    <col min="6401" max="6401" width="4.5703125" customWidth="1"/>
    <col min="6402" max="6402" width="57.28515625" customWidth="1"/>
    <col min="6403" max="6408" width="12.7109375" customWidth="1"/>
    <col min="6657" max="6657" width="4.5703125" customWidth="1"/>
    <col min="6658" max="6658" width="57.28515625" customWidth="1"/>
    <col min="6659" max="6664" width="12.7109375" customWidth="1"/>
    <col min="6913" max="6913" width="4.5703125" customWidth="1"/>
    <col min="6914" max="6914" width="57.28515625" customWidth="1"/>
    <col min="6915" max="6920" width="12.7109375" customWidth="1"/>
    <col min="7169" max="7169" width="4.5703125" customWidth="1"/>
    <col min="7170" max="7170" width="57.28515625" customWidth="1"/>
    <col min="7171" max="7176" width="12.7109375" customWidth="1"/>
    <col min="7425" max="7425" width="4.5703125" customWidth="1"/>
    <col min="7426" max="7426" width="57.28515625" customWidth="1"/>
    <col min="7427" max="7432" width="12.7109375" customWidth="1"/>
    <col min="7681" max="7681" width="4.5703125" customWidth="1"/>
    <col min="7682" max="7682" width="57.28515625" customWidth="1"/>
    <col min="7683" max="7688" width="12.7109375" customWidth="1"/>
    <col min="7937" max="7937" width="4.5703125" customWidth="1"/>
    <col min="7938" max="7938" width="57.28515625" customWidth="1"/>
    <col min="7939" max="7944" width="12.7109375" customWidth="1"/>
    <col min="8193" max="8193" width="4.5703125" customWidth="1"/>
    <col min="8194" max="8194" width="57.28515625" customWidth="1"/>
    <col min="8195" max="8200" width="12.7109375" customWidth="1"/>
    <col min="8449" max="8449" width="4.5703125" customWidth="1"/>
    <col min="8450" max="8450" width="57.28515625" customWidth="1"/>
    <col min="8451" max="8456" width="12.7109375" customWidth="1"/>
    <col min="8705" max="8705" width="4.5703125" customWidth="1"/>
    <col min="8706" max="8706" width="57.28515625" customWidth="1"/>
    <col min="8707" max="8712" width="12.7109375" customWidth="1"/>
    <col min="8961" max="8961" width="4.5703125" customWidth="1"/>
    <col min="8962" max="8962" width="57.28515625" customWidth="1"/>
    <col min="8963" max="8968" width="12.7109375" customWidth="1"/>
    <col min="9217" max="9217" width="4.5703125" customWidth="1"/>
    <col min="9218" max="9218" width="57.28515625" customWidth="1"/>
    <col min="9219" max="9224" width="12.7109375" customWidth="1"/>
    <col min="9473" max="9473" width="4.5703125" customWidth="1"/>
    <col min="9474" max="9474" width="57.28515625" customWidth="1"/>
    <col min="9475" max="9480" width="12.7109375" customWidth="1"/>
    <col min="9729" max="9729" width="4.5703125" customWidth="1"/>
    <col min="9730" max="9730" width="57.28515625" customWidth="1"/>
    <col min="9731" max="9736" width="12.7109375" customWidth="1"/>
    <col min="9985" max="9985" width="4.5703125" customWidth="1"/>
    <col min="9986" max="9986" width="57.28515625" customWidth="1"/>
    <col min="9987" max="9992" width="12.7109375" customWidth="1"/>
    <col min="10241" max="10241" width="4.5703125" customWidth="1"/>
    <col min="10242" max="10242" width="57.28515625" customWidth="1"/>
    <col min="10243" max="10248" width="12.7109375" customWidth="1"/>
    <col min="10497" max="10497" width="4.5703125" customWidth="1"/>
    <col min="10498" max="10498" width="57.28515625" customWidth="1"/>
    <col min="10499" max="10504" width="12.7109375" customWidth="1"/>
    <col min="10753" max="10753" width="4.5703125" customWidth="1"/>
    <col min="10754" max="10754" width="57.28515625" customWidth="1"/>
    <col min="10755" max="10760" width="12.7109375" customWidth="1"/>
    <col min="11009" max="11009" width="4.5703125" customWidth="1"/>
    <col min="11010" max="11010" width="57.28515625" customWidth="1"/>
    <col min="11011" max="11016" width="12.7109375" customWidth="1"/>
    <col min="11265" max="11265" width="4.5703125" customWidth="1"/>
    <col min="11266" max="11266" width="57.28515625" customWidth="1"/>
    <col min="11267" max="11272" width="12.7109375" customWidth="1"/>
    <col min="11521" max="11521" width="4.5703125" customWidth="1"/>
    <col min="11522" max="11522" width="57.28515625" customWidth="1"/>
    <col min="11523" max="11528" width="12.7109375" customWidth="1"/>
    <col min="11777" max="11777" width="4.5703125" customWidth="1"/>
    <col min="11778" max="11778" width="57.28515625" customWidth="1"/>
    <col min="11779" max="11784" width="12.7109375" customWidth="1"/>
    <col min="12033" max="12033" width="4.5703125" customWidth="1"/>
    <col min="12034" max="12034" width="57.28515625" customWidth="1"/>
    <col min="12035" max="12040" width="12.7109375" customWidth="1"/>
    <col min="12289" max="12289" width="4.5703125" customWidth="1"/>
    <col min="12290" max="12290" width="57.28515625" customWidth="1"/>
    <col min="12291" max="12296" width="12.7109375" customWidth="1"/>
    <col min="12545" max="12545" width="4.5703125" customWidth="1"/>
    <col min="12546" max="12546" width="57.28515625" customWidth="1"/>
    <col min="12547" max="12552" width="12.7109375" customWidth="1"/>
    <col min="12801" max="12801" width="4.5703125" customWidth="1"/>
    <col min="12802" max="12802" width="57.28515625" customWidth="1"/>
    <col min="12803" max="12808" width="12.7109375" customWidth="1"/>
    <col min="13057" max="13057" width="4.5703125" customWidth="1"/>
    <col min="13058" max="13058" width="57.28515625" customWidth="1"/>
    <col min="13059" max="13064" width="12.7109375" customWidth="1"/>
    <col min="13313" max="13313" width="4.5703125" customWidth="1"/>
    <col min="13314" max="13314" width="57.28515625" customWidth="1"/>
    <col min="13315" max="13320" width="12.7109375" customWidth="1"/>
    <col min="13569" max="13569" width="4.5703125" customWidth="1"/>
    <col min="13570" max="13570" width="57.28515625" customWidth="1"/>
    <col min="13571" max="13576" width="12.7109375" customWidth="1"/>
    <col min="13825" max="13825" width="4.5703125" customWidth="1"/>
    <col min="13826" max="13826" width="57.28515625" customWidth="1"/>
    <col min="13827" max="13832" width="12.7109375" customWidth="1"/>
    <col min="14081" max="14081" width="4.5703125" customWidth="1"/>
    <col min="14082" max="14082" width="57.28515625" customWidth="1"/>
    <col min="14083" max="14088" width="12.7109375" customWidth="1"/>
    <col min="14337" max="14337" width="4.5703125" customWidth="1"/>
    <col min="14338" max="14338" width="57.28515625" customWidth="1"/>
    <col min="14339" max="14344" width="12.7109375" customWidth="1"/>
    <col min="14593" max="14593" width="4.5703125" customWidth="1"/>
    <col min="14594" max="14594" width="57.28515625" customWidth="1"/>
    <col min="14595" max="14600" width="12.7109375" customWidth="1"/>
    <col min="14849" max="14849" width="4.5703125" customWidth="1"/>
    <col min="14850" max="14850" width="57.28515625" customWidth="1"/>
    <col min="14851" max="14856" width="12.7109375" customWidth="1"/>
    <col min="15105" max="15105" width="4.5703125" customWidth="1"/>
    <col min="15106" max="15106" width="57.28515625" customWidth="1"/>
    <col min="15107" max="15112" width="12.7109375" customWidth="1"/>
    <col min="15361" max="15361" width="4.5703125" customWidth="1"/>
    <col min="15362" max="15362" width="57.28515625" customWidth="1"/>
    <col min="15363" max="15368" width="12.7109375" customWidth="1"/>
    <col min="15617" max="15617" width="4.5703125" customWidth="1"/>
    <col min="15618" max="15618" width="57.28515625" customWidth="1"/>
    <col min="15619" max="15624" width="12.7109375" customWidth="1"/>
    <col min="15873" max="15873" width="4.5703125" customWidth="1"/>
    <col min="15874" max="15874" width="57.28515625" customWidth="1"/>
    <col min="15875" max="15880" width="12.7109375" customWidth="1"/>
    <col min="16129" max="16129" width="4.5703125" customWidth="1"/>
    <col min="16130" max="16130" width="57.28515625" customWidth="1"/>
    <col min="16131" max="16136" width="12.7109375" customWidth="1"/>
  </cols>
  <sheetData>
    <row r="1" spans="1:8">
      <c r="A1" s="385" t="s">
        <v>141</v>
      </c>
      <c r="B1" s="385"/>
      <c r="C1" s="385"/>
      <c r="D1" s="385"/>
      <c r="E1" s="385"/>
      <c r="F1" s="385"/>
      <c r="G1" s="385"/>
      <c r="H1" s="385"/>
    </row>
    <row r="2" spans="1:8">
      <c r="A2" s="385" t="s">
        <v>142</v>
      </c>
      <c r="B2" s="385"/>
      <c r="C2" s="385"/>
      <c r="D2" s="385"/>
      <c r="E2" s="385"/>
      <c r="F2" s="385"/>
      <c r="G2" s="385"/>
      <c r="H2" s="385"/>
    </row>
    <row r="3" spans="1:8">
      <c r="A3" s="385" t="s">
        <v>412</v>
      </c>
      <c r="B3" s="385"/>
      <c r="C3" s="385"/>
      <c r="D3" s="385"/>
      <c r="E3" s="385"/>
      <c r="F3" s="385"/>
      <c r="G3" s="385"/>
      <c r="H3" s="385"/>
    </row>
    <row r="4" spans="1:8" s="285" customFormat="1">
      <c r="A4" s="385" t="s">
        <v>418</v>
      </c>
      <c r="B4" s="385"/>
      <c r="C4" s="385"/>
      <c r="D4" s="385"/>
      <c r="E4" s="385"/>
      <c r="F4" s="385"/>
      <c r="G4" s="385"/>
      <c r="H4" s="385"/>
    </row>
    <row r="5" spans="1:8" s="285" customFormat="1">
      <c r="A5" s="386" t="s">
        <v>173</v>
      </c>
      <c r="B5" s="386"/>
      <c r="C5" s="386"/>
      <c r="D5" s="386"/>
      <c r="E5" s="386"/>
      <c r="F5" s="386"/>
      <c r="G5" s="386"/>
      <c r="H5" s="386"/>
    </row>
    <row r="6" spans="1:8">
      <c r="A6" s="408" t="s">
        <v>330</v>
      </c>
      <c r="B6" s="408"/>
      <c r="C6" s="408"/>
      <c r="D6" s="408"/>
      <c r="E6" s="408"/>
      <c r="F6" s="408"/>
      <c r="G6" s="408"/>
      <c r="H6" s="408"/>
    </row>
    <row r="7" spans="1:8" ht="15.75" thickBot="1">
      <c r="A7" s="387" t="s">
        <v>225</v>
      </c>
      <c r="B7" s="387"/>
      <c r="C7" s="388" t="s">
        <v>331</v>
      </c>
      <c r="D7" s="388"/>
      <c r="E7" s="388"/>
      <c r="F7" s="388"/>
      <c r="G7" s="388"/>
      <c r="H7" s="388" t="s">
        <v>332</v>
      </c>
    </row>
    <row r="8" spans="1:8" ht="45.75" thickBot="1">
      <c r="A8" s="389"/>
      <c r="B8" s="389"/>
      <c r="C8" s="390" t="s">
        <v>226</v>
      </c>
      <c r="D8" s="390" t="s">
        <v>333</v>
      </c>
      <c r="E8" s="390" t="s">
        <v>257</v>
      </c>
      <c r="F8" s="390" t="s">
        <v>210</v>
      </c>
      <c r="G8" s="390" t="s">
        <v>227</v>
      </c>
      <c r="H8" s="391"/>
    </row>
    <row r="9" spans="1:8" ht="11.25" customHeight="1">
      <c r="A9" s="392"/>
      <c r="B9" s="392"/>
      <c r="C9" s="393">
        <v>1</v>
      </c>
      <c r="D9" s="393">
        <v>2</v>
      </c>
      <c r="E9" s="393" t="s">
        <v>334</v>
      </c>
      <c r="F9" s="393">
        <v>4</v>
      </c>
      <c r="G9" s="393">
        <v>5</v>
      </c>
      <c r="H9" s="393" t="s">
        <v>335</v>
      </c>
    </row>
    <row r="10" spans="1:8" ht="15" customHeight="1">
      <c r="A10" s="322"/>
      <c r="B10" s="395"/>
      <c r="C10" s="394"/>
      <c r="D10" s="394"/>
      <c r="E10" s="394"/>
      <c r="F10" s="394"/>
      <c r="G10" s="394"/>
      <c r="H10" s="394"/>
    </row>
    <row r="11" spans="1:8" ht="15" customHeight="1">
      <c r="A11" s="315" t="s">
        <v>336</v>
      </c>
      <c r="B11" s="316"/>
      <c r="C11" s="394">
        <f t="shared" ref="C11:H11" si="0">SUM(C12:C19)</f>
        <v>44543312</v>
      </c>
      <c r="D11" s="394">
        <f t="shared" si="0"/>
        <v>18156145</v>
      </c>
      <c r="E11" s="394">
        <f t="shared" si="0"/>
        <v>62699457</v>
      </c>
      <c r="F11" s="394">
        <f t="shared" si="0"/>
        <v>41956162</v>
      </c>
      <c r="G11" s="394">
        <f t="shared" si="0"/>
        <v>40298814</v>
      </c>
      <c r="H11" s="394">
        <f t="shared" si="0"/>
        <v>20743295</v>
      </c>
    </row>
    <row r="12" spans="1:8" ht="15" customHeight="1">
      <c r="A12" s="322"/>
      <c r="B12" s="395" t="s">
        <v>419</v>
      </c>
      <c r="C12" s="410">
        <v>0</v>
      </c>
      <c r="D12" s="410">
        <v>0</v>
      </c>
      <c r="E12" s="410">
        <f>C12+D12</f>
        <v>0</v>
      </c>
      <c r="F12" s="410">
        <v>0</v>
      </c>
      <c r="G12" s="410">
        <v>0</v>
      </c>
      <c r="H12" s="410">
        <f>E12-F12</f>
        <v>0</v>
      </c>
    </row>
    <row r="13" spans="1:8" ht="15" customHeight="1">
      <c r="A13" s="322"/>
      <c r="B13" s="395" t="s">
        <v>420</v>
      </c>
      <c r="C13" s="410">
        <v>0</v>
      </c>
      <c r="D13" s="410">
        <v>0</v>
      </c>
      <c r="E13" s="410">
        <f t="shared" ref="E13:E19" si="1">C13+D13</f>
        <v>0</v>
      </c>
      <c r="F13" s="410">
        <v>0</v>
      </c>
      <c r="G13" s="410">
        <v>0</v>
      </c>
      <c r="H13" s="410">
        <f t="shared" ref="H13:H19" si="2">E13-F13</f>
        <v>0</v>
      </c>
    </row>
    <row r="14" spans="1:8" ht="15" customHeight="1">
      <c r="A14" s="322"/>
      <c r="B14" s="395" t="s">
        <v>421</v>
      </c>
      <c r="C14" s="410">
        <v>0</v>
      </c>
      <c r="D14" s="410">
        <v>0</v>
      </c>
      <c r="E14" s="410">
        <f t="shared" si="1"/>
        <v>0</v>
      </c>
      <c r="F14" s="410">
        <v>0</v>
      </c>
      <c r="G14" s="410">
        <v>0</v>
      </c>
      <c r="H14" s="410">
        <f t="shared" si="2"/>
        <v>0</v>
      </c>
    </row>
    <row r="15" spans="1:8" ht="15" customHeight="1">
      <c r="A15" s="322"/>
      <c r="B15" s="395" t="s">
        <v>422</v>
      </c>
      <c r="C15" s="410">
        <v>0</v>
      </c>
      <c r="D15" s="410">
        <v>0</v>
      </c>
      <c r="E15" s="410">
        <f t="shared" si="1"/>
        <v>0</v>
      </c>
      <c r="F15" s="410">
        <v>0</v>
      </c>
      <c r="G15" s="410">
        <v>0</v>
      </c>
      <c r="H15" s="410">
        <f t="shared" si="2"/>
        <v>0</v>
      </c>
    </row>
    <row r="16" spans="1:8" ht="15" customHeight="1">
      <c r="A16" s="322"/>
      <c r="B16" s="395" t="s">
        <v>423</v>
      </c>
      <c r="C16" s="410">
        <v>0</v>
      </c>
      <c r="D16" s="410">
        <v>0</v>
      </c>
      <c r="E16" s="410">
        <f t="shared" si="1"/>
        <v>0</v>
      </c>
      <c r="F16" s="410">
        <v>0</v>
      </c>
      <c r="G16" s="410">
        <v>0</v>
      </c>
      <c r="H16" s="410">
        <f t="shared" si="2"/>
        <v>0</v>
      </c>
    </row>
    <row r="17" spans="1:8" ht="15" customHeight="1">
      <c r="A17" s="322"/>
      <c r="B17" s="395" t="s">
        <v>424</v>
      </c>
      <c r="C17" s="410">
        <v>0</v>
      </c>
      <c r="D17" s="410">
        <v>0</v>
      </c>
      <c r="E17" s="410">
        <f t="shared" si="1"/>
        <v>0</v>
      </c>
      <c r="F17" s="410">
        <v>0</v>
      </c>
      <c r="G17" s="410">
        <v>0</v>
      </c>
      <c r="H17" s="410">
        <f t="shared" si="2"/>
        <v>0</v>
      </c>
    </row>
    <row r="18" spans="1:8" ht="15" customHeight="1">
      <c r="A18" s="322"/>
      <c r="B18" s="395" t="s">
        <v>425</v>
      </c>
      <c r="C18" s="410">
        <v>0</v>
      </c>
      <c r="D18" s="410">
        <v>0</v>
      </c>
      <c r="E18" s="410">
        <f t="shared" si="1"/>
        <v>0</v>
      </c>
      <c r="F18" s="410">
        <v>0</v>
      </c>
      <c r="G18" s="410">
        <v>0</v>
      </c>
      <c r="H18" s="410">
        <f t="shared" si="2"/>
        <v>0</v>
      </c>
    </row>
    <row r="19" spans="1:8" ht="15" customHeight="1">
      <c r="A19" s="322"/>
      <c r="B19" s="395" t="s">
        <v>426</v>
      </c>
      <c r="C19" s="410">
        <v>44543312</v>
      </c>
      <c r="D19" s="410">
        <v>18156145</v>
      </c>
      <c r="E19" s="410">
        <f t="shared" si="1"/>
        <v>62699457</v>
      </c>
      <c r="F19" s="410">
        <v>41956162</v>
      </c>
      <c r="G19" s="410">
        <v>40298814</v>
      </c>
      <c r="H19" s="410">
        <f t="shared" si="2"/>
        <v>20743295</v>
      </c>
    </row>
    <row r="20" spans="1:8" ht="15" customHeight="1">
      <c r="A20" s="322"/>
      <c r="B20" s="395"/>
      <c r="C20" s="394"/>
      <c r="D20" s="394"/>
      <c r="E20" s="394"/>
      <c r="F20" s="394"/>
      <c r="G20" s="394"/>
      <c r="H20" s="409"/>
    </row>
    <row r="21" spans="1:8" ht="15" customHeight="1">
      <c r="A21" s="315" t="s">
        <v>413</v>
      </c>
      <c r="B21" s="316"/>
      <c r="C21" s="394">
        <f t="shared" ref="C21:H21" si="3">SUM(C22:C29)</f>
        <v>0</v>
      </c>
      <c r="D21" s="394">
        <f t="shared" si="3"/>
        <v>0</v>
      </c>
      <c r="E21" s="394">
        <f t="shared" si="3"/>
        <v>0</v>
      </c>
      <c r="F21" s="394">
        <f t="shared" si="3"/>
        <v>0</v>
      </c>
      <c r="G21" s="394">
        <f t="shared" si="3"/>
        <v>0</v>
      </c>
      <c r="H21" s="394">
        <f t="shared" si="3"/>
        <v>0</v>
      </c>
    </row>
    <row r="22" spans="1:8" ht="15" customHeight="1">
      <c r="A22" s="322"/>
      <c r="B22" s="395" t="s">
        <v>419</v>
      </c>
      <c r="C22" s="410">
        <v>0</v>
      </c>
      <c r="D22" s="410">
        <v>0</v>
      </c>
      <c r="E22" s="410">
        <f>C22+D22</f>
        <v>0</v>
      </c>
      <c r="F22" s="410">
        <v>0</v>
      </c>
      <c r="G22" s="410">
        <v>0</v>
      </c>
      <c r="H22" s="410">
        <f>E22-F22</f>
        <v>0</v>
      </c>
    </row>
    <row r="23" spans="1:8" ht="15" customHeight="1">
      <c r="A23" s="322"/>
      <c r="B23" s="395" t="s">
        <v>420</v>
      </c>
      <c r="C23" s="410">
        <v>0</v>
      </c>
      <c r="D23" s="410">
        <v>0</v>
      </c>
      <c r="E23" s="410">
        <f t="shared" ref="E23:E29" si="4">C23+D23</f>
        <v>0</v>
      </c>
      <c r="F23" s="410">
        <v>0</v>
      </c>
      <c r="G23" s="410">
        <v>0</v>
      </c>
      <c r="H23" s="410">
        <f t="shared" ref="H23:H29" si="5">E23-F23</f>
        <v>0</v>
      </c>
    </row>
    <row r="24" spans="1:8" ht="15" customHeight="1">
      <c r="A24" s="322"/>
      <c r="B24" s="395" t="s">
        <v>421</v>
      </c>
      <c r="C24" s="410">
        <v>0</v>
      </c>
      <c r="D24" s="410">
        <v>0</v>
      </c>
      <c r="E24" s="410">
        <f t="shared" si="4"/>
        <v>0</v>
      </c>
      <c r="F24" s="410">
        <v>0</v>
      </c>
      <c r="G24" s="410">
        <v>0</v>
      </c>
      <c r="H24" s="410">
        <f t="shared" si="5"/>
        <v>0</v>
      </c>
    </row>
    <row r="25" spans="1:8" ht="15" customHeight="1">
      <c r="A25" s="322"/>
      <c r="B25" s="395" t="s">
        <v>422</v>
      </c>
      <c r="C25" s="410">
        <v>0</v>
      </c>
      <c r="D25" s="410">
        <v>0</v>
      </c>
      <c r="E25" s="410">
        <f t="shared" si="4"/>
        <v>0</v>
      </c>
      <c r="F25" s="410">
        <v>0</v>
      </c>
      <c r="G25" s="410">
        <v>0</v>
      </c>
      <c r="H25" s="410">
        <f t="shared" si="5"/>
        <v>0</v>
      </c>
    </row>
    <row r="26" spans="1:8" ht="15" customHeight="1">
      <c r="A26" s="322"/>
      <c r="B26" s="395" t="s">
        <v>423</v>
      </c>
      <c r="C26" s="410">
        <v>0</v>
      </c>
      <c r="D26" s="410">
        <v>0</v>
      </c>
      <c r="E26" s="410">
        <f t="shared" si="4"/>
        <v>0</v>
      </c>
      <c r="F26" s="410">
        <v>0</v>
      </c>
      <c r="G26" s="410">
        <v>0</v>
      </c>
      <c r="H26" s="410">
        <f t="shared" si="5"/>
        <v>0</v>
      </c>
    </row>
    <row r="27" spans="1:8" ht="15" customHeight="1">
      <c r="A27" s="322"/>
      <c r="B27" s="395" t="s">
        <v>424</v>
      </c>
      <c r="C27" s="410">
        <v>0</v>
      </c>
      <c r="D27" s="410">
        <v>0</v>
      </c>
      <c r="E27" s="410">
        <f t="shared" si="4"/>
        <v>0</v>
      </c>
      <c r="F27" s="410">
        <v>0</v>
      </c>
      <c r="G27" s="410">
        <v>0</v>
      </c>
      <c r="H27" s="410">
        <f t="shared" si="5"/>
        <v>0</v>
      </c>
    </row>
    <row r="28" spans="1:8" ht="15" customHeight="1">
      <c r="A28" s="322"/>
      <c r="B28" s="395" t="s">
        <v>425</v>
      </c>
      <c r="C28" s="410">
        <v>0</v>
      </c>
      <c r="D28" s="410">
        <v>0</v>
      </c>
      <c r="E28" s="410">
        <f t="shared" si="4"/>
        <v>0</v>
      </c>
      <c r="F28" s="410">
        <v>0</v>
      </c>
      <c r="G28" s="410">
        <v>0</v>
      </c>
      <c r="H28" s="410">
        <f t="shared" si="5"/>
        <v>0</v>
      </c>
    </row>
    <row r="29" spans="1:8" ht="15" customHeight="1">
      <c r="A29" s="322"/>
      <c r="B29" s="395" t="s">
        <v>426</v>
      </c>
      <c r="C29" s="410">
        <v>0</v>
      </c>
      <c r="D29" s="410">
        <v>0</v>
      </c>
      <c r="E29" s="410">
        <f t="shared" si="4"/>
        <v>0</v>
      </c>
      <c r="F29" s="410">
        <v>0</v>
      </c>
      <c r="G29" s="410">
        <v>0</v>
      </c>
      <c r="H29" s="410">
        <f t="shared" si="5"/>
        <v>0</v>
      </c>
    </row>
    <row r="30" spans="1:8" ht="15" customHeight="1">
      <c r="A30" s="322"/>
      <c r="B30" s="395"/>
      <c r="C30" s="394"/>
      <c r="D30" s="394"/>
      <c r="E30" s="394"/>
      <c r="F30" s="394"/>
      <c r="G30" s="394"/>
      <c r="H30" s="394"/>
    </row>
    <row r="31" spans="1:8" ht="15" customHeight="1">
      <c r="A31" s="322"/>
      <c r="B31" s="395"/>
      <c r="C31" s="394"/>
      <c r="D31" s="394"/>
      <c r="E31" s="394"/>
      <c r="F31" s="394"/>
      <c r="G31" s="394"/>
      <c r="H31" s="394"/>
    </row>
    <row r="32" spans="1:8" ht="15" customHeight="1">
      <c r="A32" s="322"/>
      <c r="B32" s="395"/>
      <c r="C32" s="394"/>
      <c r="D32" s="394"/>
      <c r="E32" s="394"/>
      <c r="F32" s="394"/>
      <c r="G32" s="394"/>
      <c r="H32" s="394"/>
    </row>
    <row r="33" spans="1:8" ht="15" customHeight="1">
      <c r="A33" s="322"/>
      <c r="B33" s="395"/>
      <c r="C33" s="394"/>
      <c r="D33" s="394"/>
      <c r="E33" s="394"/>
      <c r="F33" s="394"/>
      <c r="G33" s="394"/>
      <c r="H33" s="394"/>
    </row>
    <row r="34" spans="1:8" ht="15" customHeight="1">
      <c r="A34" s="322"/>
      <c r="B34" s="395"/>
      <c r="C34" s="394"/>
      <c r="D34" s="394"/>
      <c r="E34" s="394"/>
      <c r="F34" s="394"/>
      <c r="G34" s="394"/>
      <c r="H34" s="394"/>
    </row>
    <row r="35" spans="1:8" ht="15" customHeight="1">
      <c r="A35" s="322"/>
      <c r="B35" s="395"/>
      <c r="C35" s="394"/>
      <c r="D35" s="394"/>
      <c r="E35" s="394"/>
      <c r="F35" s="394"/>
      <c r="G35" s="394"/>
      <c r="H35" s="394"/>
    </row>
    <row r="36" spans="1:8" ht="15" customHeight="1">
      <c r="A36" s="322"/>
      <c r="B36" s="395"/>
      <c r="C36" s="394"/>
      <c r="D36" s="394"/>
      <c r="E36" s="394"/>
      <c r="F36" s="394"/>
      <c r="G36" s="394"/>
      <c r="H36" s="394"/>
    </row>
    <row r="37" spans="1:8">
      <c r="A37" s="411" t="s">
        <v>427</v>
      </c>
      <c r="B37" s="412"/>
      <c r="C37" s="413">
        <f t="shared" ref="C37:H37" si="6">C11+C21</f>
        <v>44543312</v>
      </c>
      <c r="D37" s="413">
        <f t="shared" si="6"/>
        <v>18156145</v>
      </c>
      <c r="E37" s="413">
        <f t="shared" si="6"/>
        <v>62699457</v>
      </c>
      <c r="F37" s="413">
        <f t="shared" si="6"/>
        <v>41956162</v>
      </c>
      <c r="G37" s="413">
        <f t="shared" si="6"/>
        <v>40298814</v>
      </c>
      <c r="H37" s="413">
        <f t="shared" si="6"/>
        <v>20743295</v>
      </c>
    </row>
    <row r="38" spans="1:8">
      <c r="C38" s="406"/>
      <c r="D38" s="406"/>
      <c r="E38" s="406"/>
      <c r="F38" s="406"/>
      <c r="G38" s="406"/>
      <c r="H38" s="406"/>
    </row>
    <row r="39" spans="1:8">
      <c r="C39" s="407"/>
      <c r="D39" s="407"/>
      <c r="E39" s="407"/>
      <c r="F39" s="407"/>
      <c r="G39" s="407"/>
      <c r="H39" s="407"/>
    </row>
    <row r="40" spans="1:8">
      <c r="C40" s="407"/>
      <c r="D40" s="407"/>
      <c r="E40" s="407"/>
      <c r="F40" s="407"/>
      <c r="G40" s="407"/>
      <c r="H40" s="407"/>
    </row>
    <row r="42" spans="1:8">
      <c r="C42" s="407"/>
      <c r="D42" s="407"/>
      <c r="E42" s="407"/>
      <c r="F42" s="407"/>
      <c r="G42" s="407"/>
      <c r="H42" s="407"/>
    </row>
  </sheetData>
  <mergeCells count="12">
    <mergeCell ref="A7:B9"/>
    <mergeCell ref="C7:G7"/>
    <mergeCell ref="H7:H8"/>
    <mergeCell ref="A11:B11"/>
    <mergeCell ref="A21:B21"/>
    <mergeCell ref="A37:B3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7" orientation="landscape" horizontalDpi="300" verticalDpi="300" r:id="rId1"/>
  <headerFooter>
    <oddFooter>&amp;R&amp;8LDF /6.&amp;P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view="pageBreakPreview" topLeftCell="A13" zoomScaleSheetLayoutView="100" workbookViewId="0">
      <selection activeCell="G25" sqref="G25"/>
    </sheetView>
  </sheetViews>
  <sheetFormatPr baseColWidth="10" defaultRowHeight="15"/>
  <cols>
    <col min="1" max="1" width="4.5703125" style="434" customWidth="1"/>
    <col min="2" max="2" width="60.28515625" style="299" customWidth="1"/>
    <col min="3" max="8" width="12.7109375" style="299" customWidth="1"/>
    <col min="257" max="257" width="4.5703125" customWidth="1"/>
    <col min="258" max="258" width="60.28515625" customWidth="1"/>
    <col min="259" max="264" width="12.7109375" customWidth="1"/>
    <col min="513" max="513" width="4.5703125" customWidth="1"/>
    <col min="514" max="514" width="60.28515625" customWidth="1"/>
    <col min="515" max="520" width="12.7109375" customWidth="1"/>
    <col min="769" max="769" width="4.5703125" customWidth="1"/>
    <col min="770" max="770" width="60.28515625" customWidth="1"/>
    <col min="771" max="776" width="12.7109375" customWidth="1"/>
    <col min="1025" max="1025" width="4.5703125" customWidth="1"/>
    <col min="1026" max="1026" width="60.28515625" customWidth="1"/>
    <col min="1027" max="1032" width="12.7109375" customWidth="1"/>
    <col min="1281" max="1281" width="4.5703125" customWidth="1"/>
    <col min="1282" max="1282" width="60.28515625" customWidth="1"/>
    <col min="1283" max="1288" width="12.7109375" customWidth="1"/>
    <col min="1537" max="1537" width="4.5703125" customWidth="1"/>
    <col min="1538" max="1538" width="60.28515625" customWidth="1"/>
    <col min="1539" max="1544" width="12.7109375" customWidth="1"/>
    <col min="1793" max="1793" width="4.5703125" customWidth="1"/>
    <col min="1794" max="1794" width="60.28515625" customWidth="1"/>
    <col min="1795" max="1800" width="12.7109375" customWidth="1"/>
    <col min="2049" max="2049" width="4.5703125" customWidth="1"/>
    <col min="2050" max="2050" width="60.28515625" customWidth="1"/>
    <col min="2051" max="2056" width="12.7109375" customWidth="1"/>
    <col min="2305" max="2305" width="4.5703125" customWidth="1"/>
    <col min="2306" max="2306" width="60.28515625" customWidth="1"/>
    <col min="2307" max="2312" width="12.7109375" customWidth="1"/>
    <col min="2561" max="2561" width="4.5703125" customWidth="1"/>
    <col min="2562" max="2562" width="60.28515625" customWidth="1"/>
    <col min="2563" max="2568" width="12.7109375" customWidth="1"/>
    <col min="2817" max="2817" width="4.5703125" customWidth="1"/>
    <col min="2818" max="2818" width="60.28515625" customWidth="1"/>
    <col min="2819" max="2824" width="12.7109375" customWidth="1"/>
    <col min="3073" max="3073" width="4.5703125" customWidth="1"/>
    <col min="3074" max="3074" width="60.28515625" customWidth="1"/>
    <col min="3075" max="3080" width="12.7109375" customWidth="1"/>
    <col min="3329" max="3329" width="4.5703125" customWidth="1"/>
    <col min="3330" max="3330" width="60.28515625" customWidth="1"/>
    <col min="3331" max="3336" width="12.7109375" customWidth="1"/>
    <col min="3585" max="3585" width="4.5703125" customWidth="1"/>
    <col min="3586" max="3586" width="60.28515625" customWidth="1"/>
    <col min="3587" max="3592" width="12.7109375" customWidth="1"/>
    <col min="3841" max="3841" width="4.5703125" customWidth="1"/>
    <col min="3842" max="3842" width="60.28515625" customWidth="1"/>
    <col min="3843" max="3848" width="12.7109375" customWidth="1"/>
    <col min="4097" max="4097" width="4.5703125" customWidth="1"/>
    <col min="4098" max="4098" width="60.28515625" customWidth="1"/>
    <col min="4099" max="4104" width="12.7109375" customWidth="1"/>
    <col min="4353" max="4353" width="4.5703125" customWidth="1"/>
    <col min="4354" max="4354" width="60.28515625" customWidth="1"/>
    <col min="4355" max="4360" width="12.7109375" customWidth="1"/>
    <col min="4609" max="4609" width="4.5703125" customWidth="1"/>
    <col min="4610" max="4610" width="60.28515625" customWidth="1"/>
    <col min="4611" max="4616" width="12.7109375" customWidth="1"/>
    <col min="4865" max="4865" width="4.5703125" customWidth="1"/>
    <col min="4866" max="4866" width="60.28515625" customWidth="1"/>
    <col min="4867" max="4872" width="12.7109375" customWidth="1"/>
    <col min="5121" max="5121" width="4.5703125" customWidth="1"/>
    <col min="5122" max="5122" width="60.28515625" customWidth="1"/>
    <col min="5123" max="5128" width="12.7109375" customWidth="1"/>
    <col min="5377" max="5377" width="4.5703125" customWidth="1"/>
    <col min="5378" max="5378" width="60.28515625" customWidth="1"/>
    <col min="5379" max="5384" width="12.7109375" customWidth="1"/>
    <col min="5633" max="5633" width="4.5703125" customWidth="1"/>
    <col min="5634" max="5634" width="60.28515625" customWidth="1"/>
    <col min="5635" max="5640" width="12.7109375" customWidth="1"/>
    <col min="5889" max="5889" width="4.5703125" customWidth="1"/>
    <col min="5890" max="5890" width="60.28515625" customWidth="1"/>
    <col min="5891" max="5896" width="12.7109375" customWidth="1"/>
    <col min="6145" max="6145" width="4.5703125" customWidth="1"/>
    <col min="6146" max="6146" width="60.28515625" customWidth="1"/>
    <col min="6147" max="6152" width="12.7109375" customWidth="1"/>
    <col min="6401" max="6401" width="4.5703125" customWidth="1"/>
    <col min="6402" max="6402" width="60.28515625" customWidth="1"/>
    <col min="6403" max="6408" width="12.7109375" customWidth="1"/>
    <col min="6657" max="6657" width="4.5703125" customWidth="1"/>
    <col min="6658" max="6658" width="60.28515625" customWidth="1"/>
    <col min="6659" max="6664" width="12.7109375" customWidth="1"/>
    <col min="6913" max="6913" width="4.5703125" customWidth="1"/>
    <col min="6914" max="6914" width="60.28515625" customWidth="1"/>
    <col min="6915" max="6920" width="12.7109375" customWidth="1"/>
    <col min="7169" max="7169" width="4.5703125" customWidth="1"/>
    <col min="7170" max="7170" width="60.28515625" customWidth="1"/>
    <col min="7171" max="7176" width="12.7109375" customWidth="1"/>
    <col min="7425" max="7425" width="4.5703125" customWidth="1"/>
    <col min="7426" max="7426" width="60.28515625" customWidth="1"/>
    <col min="7427" max="7432" width="12.7109375" customWidth="1"/>
    <col min="7681" max="7681" width="4.5703125" customWidth="1"/>
    <col min="7682" max="7682" width="60.28515625" customWidth="1"/>
    <col min="7683" max="7688" width="12.7109375" customWidth="1"/>
    <col min="7937" max="7937" width="4.5703125" customWidth="1"/>
    <col min="7938" max="7938" width="60.28515625" customWidth="1"/>
    <col min="7939" max="7944" width="12.7109375" customWidth="1"/>
    <col min="8193" max="8193" width="4.5703125" customWidth="1"/>
    <col min="8194" max="8194" width="60.28515625" customWidth="1"/>
    <col min="8195" max="8200" width="12.7109375" customWidth="1"/>
    <col min="8449" max="8449" width="4.5703125" customWidth="1"/>
    <col min="8450" max="8450" width="60.28515625" customWidth="1"/>
    <col min="8451" max="8456" width="12.7109375" customWidth="1"/>
    <col min="8705" max="8705" width="4.5703125" customWidth="1"/>
    <col min="8706" max="8706" width="60.28515625" customWidth="1"/>
    <col min="8707" max="8712" width="12.7109375" customWidth="1"/>
    <col min="8961" max="8961" width="4.5703125" customWidth="1"/>
    <col min="8962" max="8962" width="60.28515625" customWidth="1"/>
    <col min="8963" max="8968" width="12.7109375" customWidth="1"/>
    <col min="9217" max="9217" width="4.5703125" customWidth="1"/>
    <col min="9218" max="9218" width="60.28515625" customWidth="1"/>
    <col min="9219" max="9224" width="12.7109375" customWidth="1"/>
    <col min="9473" max="9473" width="4.5703125" customWidth="1"/>
    <col min="9474" max="9474" width="60.28515625" customWidth="1"/>
    <col min="9475" max="9480" width="12.7109375" customWidth="1"/>
    <col min="9729" max="9729" width="4.5703125" customWidth="1"/>
    <col min="9730" max="9730" width="60.28515625" customWidth="1"/>
    <col min="9731" max="9736" width="12.7109375" customWidth="1"/>
    <col min="9985" max="9985" width="4.5703125" customWidth="1"/>
    <col min="9986" max="9986" width="60.28515625" customWidth="1"/>
    <col min="9987" max="9992" width="12.7109375" customWidth="1"/>
    <col min="10241" max="10241" width="4.5703125" customWidth="1"/>
    <col min="10242" max="10242" width="60.28515625" customWidth="1"/>
    <col min="10243" max="10248" width="12.7109375" customWidth="1"/>
    <col min="10497" max="10497" width="4.5703125" customWidth="1"/>
    <col min="10498" max="10498" width="60.28515625" customWidth="1"/>
    <col min="10499" max="10504" width="12.7109375" customWidth="1"/>
    <col min="10753" max="10753" width="4.5703125" customWidth="1"/>
    <col min="10754" max="10754" width="60.28515625" customWidth="1"/>
    <col min="10755" max="10760" width="12.7109375" customWidth="1"/>
    <col min="11009" max="11009" width="4.5703125" customWidth="1"/>
    <col min="11010" max="11010" width="60.28515625" customWidth="1"/>
    <col min="11011" max="11016" width="12.7109375" customWidth="1"/>
    <col min="11265" max="11265" width="4.5703125" customWidth="1"/>
    <col min="11266" max="11266" width="60.28515625" customWidth="1"/>
    <col min="11267" max="11272" width="12.7109375" customWidth="1"/>
    <col min="11521" max="11521" width="4.5703125" customWidth="1"/>
    <col min="11522" max="11522" width="60.28515625" customWidth="1"/>
    <col min="11523" max="11528" width="12.7109375" customWidth="1"/>
    <col min="11777" max="11777" width="4.5703125" customWidth="1"/>
    <col min="11778" max="11778" width="60.28515625" customWidth="1"/>
    <col min="11779" max="11784" width="12.7109375" customWidth="1"/>
    <col min="12033" max="12033" width="4.5703125" customWidth="1"/>
    <col min="12034" max="12034" width="60.28515625" customWidth="1"/>
    <col min="12035" max="12040" width="12.7109375" customWidth="1"/>
    <col min="12289" max="12289" width="4.5703125" customWidth="1"/>
    <col min="12290" max="12290" width="60.28515625" customWidth="1"/>
    <col min="12291" max="12296" width="12.7109375" customWidth="1"/>
    <col min="12545" max="12545" width="4.5703125" customWidth="1"/>
    <col min="12546" max="12546" width="60.28515625" customWidth="1"/>
    <col min="12547" max="12552" width="12.7109375" customWidth="1"/>
    <col min="12801" max="12801" width="4.5703125" customWidth="1"/>
    <col min="12802" max="12802" width="60.28515625" customWidth="1"/>
    <col min="12803" max="12808" width="12.7109375" customWidth="1"/>
    <col min="13057" max="13057" width="4.5703125" customWidth="1"/>
    <col min="13058" max="13058" width="60.28515625" customWidth="1"/>
    <col min="13059" max="13064" width="12.7109375" customWidth="1"/>
    <col min="13313" max="13313" width="4.5703125" customWidth="1"/>
    <col min="13314" max="13314" width="60.28515625" customWidth="1"/>
    <col min="13315" max="13320" width="12.7109375" customWidth="1"/>
    <col min="13569" max="13569" width="4.5703125" customWidth="1"/>
    <col min="13570" max="13570" width="60.28515625" customWidth="1"/>
    <col min="13571" max="13576" width="12.7109375" customWidth="1"/>
    <col min="13825" max="13825" width="4.5703125" customWidth="1"/>
    <col min="13826" max="13826" width="60.28515625" customWidth="1"/>
    <col min="13827" max="13832" width="12.7109375" customWidth="1"/>
    <col min="14081" max="14081" width="4.5703125" customWidth="1"/>
    <col min="14082" max="14082" width="60.28515625" customWidth="1"/>
    <col min="14083" max="14088" width="12.7109375" customWidth="1"/>
    <col min="14337" max="14337" width="4.5703125" customWidth="1"/>
    <col min="14338" max="14338" width="60.28515625" customWidth="1"/>
    <col min="14339" max="14344" width="12.7109375" customWidth="1"/>
    <col min="14593" max="14593" width="4.5703125" customWidth="1"/>
    <col min="14594" max="14594" width="60.28515625" customWidth="1"/>
    <col min="14595" max="14600" width="12.7109375" customWidth="1"/>
    <col min="14849" max="14849" width="4.5703125" customWidth="1"/>
    <col min="14850" max="14850" width="60.28515625" customWidth="1"/>
    <col min="14851" max="14856" width="12.7109375" customWidth="1"/>
    <col min="15105" max="15105" width="4.5703125" customWidth="1"/>
    <col min="15106" max="15106" width="60.28515625" customWidth="1"/>
    <col min="15107" max="15112" width="12.7109375" customWidth="1"/>
    <col min="15361" max="15361" width="4.5703125" customWidth="1"/>
    <col min="15362" max="15362" width="60.28515625" customWidth="1"/>
    <col min="15363" max="15368" width="12.7109375" customWidth="1"/>
    <col min="15617" max="15617" width="4.5703125" customWidth="1"/>
    <col min="15618" max="15618" width="60.28515625" customWidth="1"/>
    <col min="15619" max="15624" width="12.7109375" customWidth="1"/>
    <col min="15873" max="15873" width="4.5703125" customWidth="1"/>
    <col min="15874" max="15874" width="60.28515625" customWidth="1"/>
    <col min="15875" max="15880" width="12.7109375" customWidth="1"/>
    <col min="16129" max="16129" width="4.5703125" customWidth="1"/>
    <col min="16130" max="16130" width="60.28515625" customWidth="1"/>
    <col min="16131" max="16136" width="12.7109375" customWidth="1"/>
  </cols>
  <sheetData>
    <row r="1" spans="1:8">
      <c r="A1" s="385" t="s">
        <v>141</v>
      </c>
      <c r="B1" s="385"/>
      <c r="C1" s="385"/>
      <c r="D1" s="385"/>
      <c r="E1" s="385"/>
      <c r="F1" s="385"/>
      <c r="G1" s="385"/>
      <c r="H1" s="385"/>
    </row>
    <row r="2" spans="1:8">
      <c r="A2" s="385" t="s">
        <v>142</v>
      </c>
      <c r="B2" s="385"/>
      <c r="C2" s="385"/>
      <c r="D2" s="385"/>
      <c r="E2" s="385"/>
      <c r="F2" s="385"/>
      <c r="G2" s="385"/>
      <c r="H2" s="385"/>
    </row>
    <row r="3" spans="1:8">
      <c r="A3" s="385" t="s">
        <v>412</v>
      </c>
      <c r="B3" s="385"/>
      <c r="C3" s="385"/>
      <c r="D3" s="385"/>
      <c r="E3" s="385"/>
      <c r="F3" s="385"/>
      <c r="G3" s="385"/>
      <c r="H3" s="385"/>
    </row>
    <row r="4" spans="1:8" s="285" customFormat="1">
      <c r="A4" s="385" t="s">
        <v>428</v>
      </c>
      <c r="B4" s="385"/>
      <c r="C4" s="385"/>
      <c r="D4" s="385"/>
      <c r="E4" s="385"/>
      <c r="F4" s="385"/>
      <c r="G4" s="385"/>
      <c r="H4" s="385"/>
    </row>
    <row r="5" spans="1:8" s="285" customFormat="1">
      <c r="A5" s="386" t="s">
        <v>173</v>
      </c>
      <c r="B5" s="386"/>
      <c r="C5" s="386"/>
      <c r="D5" s="386"/>
      <c r="E5" s="386"/>
      <c r="F5" s="386"/>
      <c r="G5" s="386"/>
      <c r="H5" s="386"/>
    </row>
    <row r="6" spans="1:8">
      <c r="A6" s="408" t="s">
        <v>330</v>
      </c>
      <c r="B6" s="408"/>
      <c r="C6" s="408"/>
      <c r="D6" s="408"/>
      <c r="E6" s="408"/>
      <c r="F6" s="408"/>
      <c r="G6" s="408"/>
      <c r="H6" s="408"/>
    </row>
    <row r="7" spans="1:8">
      <c r="A7" s="414" t="s">
        <v>225</v>
      </c>
      <c r="B7" s="414"/>
      <c r="C7" s="415" t="s">
        <v>331</v>
      </c>
      <c r="D7" s="415"/>
      <c r="E7" s="415"/>
      <c r="F7" s="415"/>
      <c r="G7" s="415"/>
      <c r="H7" s="415" t="s">
        <v>332</v>
      </c>
    </row>
    <row r="8" spans="1:8" ht="45">
      <c r="A8" s="416"/>
      <c r="B8" s="416"/>
      <c r="C8" s="417" t="s">
        <v>226</v>
      </c>
      <c r="D8" s="417" t="s">
        <v>333</v>
      </c>
      <c r="E8" s="417" t="s">
        <v>257</v>
      </c>
      <c r="F8" s="417" t="s">
        <v>210</v>
      </c>
      <c r="G8" s="417" t="s">
        <v>227</v>
      </c>
      <c r="H8" s="418"/>
    </row>
    <row r="9" spans="1:8" ht="12" customHeight="1">
      <c r="A9" s="416"/>
      <c r="B9" s="416"/>
      <c r="C9" s="417">
        <v>1</v>
      </c>
      <c r="D9" s="417">
        <v>2</v>
      </c>
      <c r="E9" s="417" t="s">
        <v>334</v>
      </c>
      <c r="F9" s="417">
        <v>4</v>
      </c>
      <c r="G9" s="417">
        <v>5</v>
      </c>
      <c r="H9" s="417" t="s">
        <v>335</v>
      </c>
    </row>
    <row r="10" spans="1:8" s="422" customFormat="1" ht="12" customHeight="1">
      <c r="A10" s="419" t="s">
        <v>336</v>
      </c>
      <c r="B10" s="420"/>
      <c r="C10" s="421">
        <f t="shared" ref="C10:H10" si="0">+C11+C20+C28+C38</f>
        <v>44543312</v>
      </c>
      <c r="D10" s="421">
        <f t="shared" si="0"/>
        <v>18156145</v>
      </c>
      <c r="E10" s="421">
        <f t="shared" si="0"/>
        <v>62699457</v>
      </c>
      <c r="F10" s="421">
        <f t="shared" si="0"/>
        <v>41956162</v>
      </c>
      <c r="G10" s="421">
        <f t="shared" si="0"/>
        <v>40298814</v>
      </c>
      <c r="H10" s="421">
        <f t="shared" si="0"/>
        <v>20743295</v>
      </c>
    </row>
    <row r="11" spans="1:8" s="422" customFormat="1" ht="12" customHeight="1">
      <c r="A11" s="423" t="s">
        <v>429</v>
      </c>
      <c r="B11" s="424"/>
      <c r="C11" s="425">
        <f t="shared" ref="C11:H11" si="1">SUM(C12:C19)</f>
        <v>0</v>
      </c>
      <c r="D11" s="425">
        <f t="shared" si="1"/>
        <v>0</v>
      </c>
      <c r="E11" s="425">
        <f t="shared" si="1"/>
        <v>0</v>
      </c>
      <c r="F11" s="425">
        <f t="shared" si="1"/>
        <v>0</v>
      </c>
      <c r="G11" s="425">
        <f t="shared" si="1"/>
        <v>0</v>
      </c>
      <c r="H11" s="425">
        <f t="shared" si="1"/>
        <v>0</v>
      </c>
    </row>
    <row r="12" spans="1:8" s="422" customFormat="1" ht="12" customHeight="1">
      <c r="A12" s="426"/>
      <c r="B12" s="427" t="s">
        <v>430</v>
      </c>
      <c r="C12" s="428">
        <v>0</v>
      </c>
      <c r="D12" s="428">
        <v>0</v>
      </c>
      <c r="E12" s="428">
        <f>C12+D12</f>
        <v>0</v>
      </c>
      <c r="F12" s="428">
        <v>0</v>
      </c>
      <c r="G12" s="428">
        <v>0</v>
      </c>
      <c r="H12" s="428">
        <f>E12-F12</f>
        <v>0</v>
      </c>
    </row>
    <row r="13" spans="1:8" s="422" customFormat="1" ht="12" customHeight="1">
      <c r="A13" s="426"/>
      <c r="B13" s="427" t="s">
        <v>431</v>
      </c>
      <c r="C13" s="428">
        <v>0</v>
      </c>
      <c r="D13" s="428">
        <v>0</v>
      </c>
      <c r="E13" s="428">
        <f t="shared" ref="E13:E19" si="2">C13+D13</f>
        <v>0</v>
      </c>
      <c r="F13" s="428">
        <v>0</v>
      </c>
      <c r="G13" s="428">
        <v>0</v>
      </c>
      <c r="H13" s="428">
        <f t="shared" ref="H13:H19" si="3">E13-F13</f>
        <v>0</v>
      </c>
    </row>
    <row r="14" spans="1:8" s="422" customFormat="1" ht="12" customHeight="1">
      <c r="A14" s="426"/>
      <c r="B14" s="427" t="s">
        <v>432</v>
      </c>
      <c r="C14" s="428">
        <v>0</v>
      </c>
      <c r="D14" s="428">
        <v>0</v>
      </c>
      <c r="E14" s="428">
        <f t="shared" si="2"/>
        <v>0</v>
      </c>
      <c r="F14" s="428">
        <v>0</v>
      </c>
      <c r="G14" s="428">
        <v>0</v>
      </c>
      <c r="H14" s="428">
        <f t="shared" si="3"/>
        <v>0</v>
      </c>
    </row>
    <row r="15" spans="1:8" s="422" customFormat="1" ht="12" customHeight="1">
      <c r="A15" s="426"/>
      <c r="B15" s="427" t="s">
        <v>433</v>
      </c>
      <c r="C15" s="428">
        <v>0</v>
      </c>
      <c r="D15" s="428">
        <v>0</v>
      </c>
      <c r="E15" s="428">
        <f t="shared" si="2"/>
        <v>0</v>
      </c>
      <c r="F15" s="428">
        <v>0</v>
      </c>
      <c r="G15" s="428">
        <v>0</v>
      </c>
      <c r="H15" s="428">
        <f t="shared" si="3"/>
        <v>0</v>
      </c>
    </row>
    <row r="16" spans="1:8" s="422" customFormat="1" ht="12" customHeight="1">
      <c r="A16" s="426"/>
      <c r="B16" s="427" t="s">
        <v>434</v>
      </c>
      <c r="C16" s="428">
        <v>0</v>
      </c>
      <c r="D16" s="428">
        <v>0</v>
      </c>
      <c r="E16" s="428">
        <f t="shared" si="2"/>
        <v>0</v>
      </c>
      <c r="F16" s="428">
        <v>0</v>
      </c>
      <c r="G16" s="428">
        <v>0</v>
      </c>
      <c r="H16" s="428">
        <f t="shared" si="3"/>
        <v>0</v>
      </c>
    </row>
    <row r="17" spans="1:8" s="422" customFormat="1" ht="12" customHeight="1">
      <c r="A17" s="426"/>
      <c r="B17" s="427" t="s">
        <v>435</v>
      </c>
      <c r="C17" s="428">
        <v>0</v>
      </c>
      <c r="D17" s="428">
        <v>0</v>
      </c>
      <c r="E17" s="428">
        <f t="shared" si="2"/>
        <v>0</v>
      </c>
      <c r="F17" s="428">
        <v>0</v>
      </c>
      <c r="G17" s="428">
        <v>0</v>
      </c>
      <c r="H17" s="428">
        <f t="shared" si="3"/>
        <v>0</v>
      </c>
    </row>
    <row r="18" spans="1:8" s="422" customFormat="1" ht="12" customHeight="1">
      <c r="A18" s="426"/>
      <c r="B18" s="427" t="s">
        <v>436</v>
      </c>
      <c r="C18" s="428">
        <v>0</v>
      </c>
      <c r="D18" s="428">
        <v>0</v>
      </c>
      <c r="E18" s="428">
        <f t="shared" si="2"/>
        <v>0</v>
      </c>
      <c r="F18" s="428">
        <v>0</v>
      </c>
      <c r="G18" s="428">
        <v>0</v>
      </c>
      <c r="H18" s="428">
        <f t="shared" si="3"/>
        <v>0</v>
      </c>
    </row>
    <row r="19" spans="1:8" s="429" customFormat="1" ht="12" customHeight="1">
      <c r="A19" s="426"/>
      <c r="B19" s="427" t="s">
        <v>437</v>
      </c>
      <c r="C19" s="428">
        <v>0</v>
      </c>
      <c r="D19" s="428">
        <v>0</v>
      </c>
      <c r="E19" s="428">
        <f t="shared" si="2"/>
        <v>0</v>
      </c>
      <c r="F19" s="428">
        <v>0</v>
      </c>
      <c r="G19" s="428">
        <v>0</v>
      </c>
      <c r="H19" s="428">
        <f t="shared" si="3"/>
        <v>0</v>
      </c>
    </row>
    <row r="20" spans="1:8" s="422" customFormat="1" ht="12" customHeight="1">
      <c r="A20" s="423" t="s">
        <v>438</v>
      </c>
      <c r="B20" s="424"/>
      <c r="C20" s="425">
        <f t="shared" ref="C20:H20" si="4">SUM(C21:C27)</f>
        <v>44543312</v>
      </c>
      <c r="D20" s="425">
        <f t="shared" si="4"/>
        <v>18156145</v>
      </c>
      <c r="E20" s="425">
        <f t="shared" si="4"/>
        <v>62699457</v>
      </c>
      <c r="F20" s="425">
        <f t="shared" si="4"/>
        <v>41956162</v>
      </c>
      <c r="G20" s="425">
        <f t="shared" si="4"/>
        <v>40298814</v>
      </c>
      <c r="H20" s="425">
        <f t="shared" si="4"/>
        <v>20743295</v>
      </c>
    </row>
    <row r="21" spans="1:8" s="422" customFormat="1" ht="12" customHeight="1">
      <c r="A21" s="426"/>
      <c r="B21" s="427" t="s">
        <v>439</v>
      </c>
      <c r="C21" s="430">
        <v>0</v>
      </c>
      <c r="D21" s="430">
        <v>0</v>
      </c>
      <c r="E21" s="430">
        <f>C21+D21</f>
        <v>0</v>
      </c>
      <c r="F21" s="430">
        <v>0</v>
      </c>
      <c r="G21" s="430">
        <v>0</v>
      </c>
      <c r="H21" s="430">
        <f>E21-F21</f>
        <v>0</v>
      </c>
    </row>
    <row r="22" spans="1:8" s="422" customFormat="1" ht="12" customHeight="1">
      <c r="A22" s="426"/>
      <c r="B22" s="427" t="s">
        <v>440</v>
      </c>
      <c r="C22" s="430">
        <v>0</v>
      </c>
      <c r="D22" s="430">
        <v>0</v>
      </c>
      <c r="E22" s="430">
        <f t="shared" ref="E22:E27" si="5">C22+D22</f>
        <v>0</v>
      </c>
      <c r="F22" s="430">
        <v>0</v>
      </c>
      <c r="G22" s="430">
        <v>0</v>
      </c>
      <c r="H22" s="430">
        <f t="shared" ref="H22:H27" si="6">E22-F22</f>
        <v>0</v>
      </c>
    </row>
    <row r="23" spans="1:8" s="422" customFormat="1" ht="12" customHeight="1">
      <c r="A23" s="426"/>
      <c r="B23" s="427" t="s">
        <v>441</v>
      </c>
      <c r="C23" s="430">
        <v>0</v>
      </c>
      <c r="D23" s="430">
        <v>0</v>
      </c>
      <c r="E23" s="430">
        <f t="shared" si="5"/>
        <v>0</v>
      </c>
      <c r="F23" s="430">
        <v>0</v>
      </c>
      <c r="G23" s="430">
        <v>0</v>
      </c>
      <c r="H23" s="430">
        <f t="shared" si="6"/>
        <v>0</v>
      </c>
    </row>
    <row r="24" spans="1:8" s="422" customFormat="1" ht="12" customHeight="1">
      <c r="A24" s="426"/>
      <c r="B24" s="427" t="s">
        <v>442</v>
      </c>
      <c r="C24" s="430">
        <v>44543312</v>
      </c>
      <c r="D24" s="430">
        <v>18156145</v>
      </c>
      <c r="E24" s="430">
        <f t="shared" si="5"/>
        <v>62699457</v>
      </c>
      <c r="F24" s="430">
        <v>41956162</v>
      </c>
      <c r="G24" s="430">
        <v>40298814</v>
      </c>
      <c r="H24" s="430">
        <f t="shared" si="6"/>
        <v>20743295</v>
      </c>
    </row>
    <row r="25" spans="1:8" s="422" customFormat="1" ht="12" customHeight="1">
      <c r="A25" s="426"/>
      <c r="B25" s="427" t="s">
        <v>443</v>
      </c>
      <c r="C25" s="430">
        <v>0</v>
      </c>
      <c r="D25" s="430">
        <v>0</v>
      </c>
      <c r="E25" s="430">
        <f t="shared" si="5"/>
        <v>0</v>
      </c>
      <c r="F25" s="430">
        <v>0</v>
      </c>
      <c r="G25" s="430">
        <v>0</v>
      </c>
      <c r="H25" s="430">
        <f t="shared" si="6"/>
        <v>0</v>
      </c>
    </row>
    <row r="26" spans="1:8" s="422" customFormat="1" ht="12" customHeight="1">
      <c r="A26" s="426"/>
      <c r="B26" s="427" t="s">
        <v>444</v>
      </c>
      <c r="C26" s="430">
        <v>0</v>
      </c>
      <c r="D26" s="430">
        <v>0</v>
      </c>
      <c r="E26" s="430">
        <f t="shared" si="5"/>
        <v>0</v>
      </c>
      <c r="F26" s="430">
        <v>0</v>
      </c>
      <c r="G26" s="430">
        <v>0</v>
      </c>
      <c r="H26" s="430">
        <f t="shared" si="6"/>
        <v>0</v>
      </c>
    </row>
    <row r="27" spans="1:8" s="429" customFormat="1" ht="12" customHeight="1">
      <c r="A27" s="426"/>
      <c r="B27" s="427" t="s">
        <v>445</v>
      </c>
      <c r="C27" s="430">
        <v>0</v>
      </c>
      <c r="D27" s="430">
        <v>0</v>
      </c>
      <c r="E27" s="430">
        <f t="shared" si="5"/>
        <v>0</v>
      </c>
      <c r="F27" s="430">
        <v>0</v>
      </c>
      <c r="G27" s="430">
        <v>0</v>
      </c>
      <c r="H27" s="430">
        <f t="shared" si="6"/>
        <v>0</v>
      </c>
    </row>
    <row r="28" spans="1:8" s="422" customFormat="1" ht="12" customHeight="1">
      <c r="A28" s="423" t="s">
        <v>446</v>
      </c>
      <c r="B28" s="424"/>
      <c r="C28" s="421">
        <f t="shared" ref="C28:H28" si="7">SUM(C29:C37)</f>
        <v>0</v>
      </c>
      <c r="D28" s="421">
        <f t="shared" si="7"/>
        <v>0</v>
      </c>
      <c r="E28" s="421">
        <f t="shared" si="7"/>
        <v>0</v>
      </c>
      <c r="F28" s="421">
        <f t="shared" si="7"/>
        <v>0</v>
      </c>
      <c r="G28" s="421">
        <f t="shared" si="7"/>
        <v>0</v>
      </c>
      <c r="H28" s="421">
        <f t="shared" si="7"/>
        <v>0</v>
      </c>
    </row>
    <row r="29" spans="1:8" s="422" customFormat="1" ht="12" customHeight="1">
      <c r="A29" s="426"/>
      <c r="B29" s="427" t="s">
        <v>447</v>
      </c>
      <c r="C29" s="430">
        <v>0</v>
      </c>
      <c r="D29" s="430">
        <v>0</v>
      </c>
      <c r="E29" s="430">
        <f>C29+D29</f>
        <v>0</v>
      </c>
      <c r="F29" s="430">
        <v>0</v>
      </c>
      <c r="G29" s="430">
        <v>0</v>
      </c>
      <c r="H29" s="430">
        <f>E29-F29</f>
        <v>0</v>
      </c>
    </row>
    <row r="30" spans="1:8" s="422" customFormat="1" ht="12" customHeight="1">
      <c r="A30" s="426"/>
      <c r="B30" s="427" t="s">
        <v>448</v>
      </c>
      <c r="C30" s="430">
        <v>0</v>
      </c>
      <c r="D30" s="430">
        <v>0</v>
      </c>
      <c r="E30" s="430">
        <f t="shared" ref="E30:E37" si="8">C30+D30</f>
        <v>0</v>
      </c>
      <c r="F30" s="430">
        <v>0</v>
      </c>
      <c r="G30" s="430">
        <v>0</v>
      </c>
      <c r="H30" s="430">
        <f t="shared" ref="H30:H37" si="9">E30-F30</f>
        <v>0</v>
      </c>
    </row>
    <row r="31" spans="1:8" s="422" customFormat="1" ht="12" customHeight="1">
      <c r="A31" s="426"/>
      <c r="B31" s="427" t="s">
        <v>449</v>
      </c>
      <c r="C31" s="430">
        <v>0</v>
      </c>
      <c r="D31" s="430">
        <v>0</v>
      </c>
      <c r="E31" s="430">
        <f t="shared" si="8"/>
        <v>0</v>
      </c>
      <c r="F31" s="430">
        <v>0</v>
      </c>
      <c r="G31" s="430">
        <v>0</v>
      </c>
      <c r="H31" s="430">
        <f t="shared" si="9"/>
        <v>0</v>
      </c>
    </row>
    <row r="32" spans="1:8" s="422" customFormat="1" ht="12" customHeight="1">
      <c r="A32" s="426"/>
      <c r="B32" s="427" t="s">
        <v>450</v>
      </c>
      <c r="C32" s="430">
        <v>0</v>
      </c>
      <c r="D32" s="430">
        <v>0</v>
      </c>
      <c r="E32" s="430">
        <f t="shared" si="8"/>
        <v>0</v>
      </c>
      <c r="F32" s="430">
        <v>0</v>
      </c>
      <c r="G32" s="430">
        <v>0</v>
      </c>
      <c r="H32" s="430">
        <f t="shared" si="9"/>
        <v>0</v>
      </c>
    </row>
    <row r="33" spans="1:8" s="422" customFormat="1" ht="12" customHeight="1">
      <c r="A33" s="426"/>
      <c r="B33" s="427" t="s">
        <v>451</v>
      </c>
      <c r="C33" s="430">
        <v>0</v>
      </c>
      <c r="D33" s="430">
        <v>0</v>
      </c>
      <c r="E33" s="430">
        <f t="shared" si="8"/>
        <v>0</v>
      </c>
      <c r="F33" s="430">
        <v>0</v>
      </c>
      <c r="G33" s="430">
        <v>0</v>
      </c>
      <c r="H33" s="430">
        <f t="shared" si="9"/>
        <v>0</v>
      </c>
    </row>
    <row r="34" spans="1:8" s="422" customFormat="1" ht="12" customHeight="1">
      <c r="A34" s="426"/>
      <c r="B34" s="427" t="s">
        <v>452</v>
      </c>
      <c r="C34" s="430">
        <v>0</v>
      </c>
      <c r="D34" s="430">
        <v>0</v>
      </c>
      <c r="E34" s="430">
        <f t="shared" si="8"/>
        <v>0</v>
      </c>
      <c r="F34" s="430">
        <v>0</v>
      </c>
      <c r="G34" s="430">
        <v>0</v>
      </c>
      <c r="H34" s="430">
        <f t="shared" si="9"/>
        <v>0</v>
      </c>
    </row>
    <row r="35" spans="1:8" s="422" customFormat="1" ht="12" customHeight="1">
      <c r="A35" s="426"/>
      <c r="B35" s="427" t="s">
        <v>453</v>
      </c>
      <c r="C35" s="430">
        <v>0</v>
      </c>
      <c r="D35" s="430">
        <v>0</v>
      </c>
      <c r="E35" s="430">
        <f t="shared" si="8"/>
        <v>0</v>
      </c>
      <c r="F35" s="430">
        <v>0</v>
      </c>
      <c r="G35" s="430">
        <v>0</v>
      </c>
      <c r="H35" s="430">
        <f t="shared" si="9"/>
        <v>0</v>
      </c>
    </row>
    <row r="36" spans="1:8" s="422" customFormat="1" ht="12" customHeight="1">
      <c r="A36" s="426"/>
      <c r="B36" s="427" t="s">
        <v>454</v>
      </c>
      <c r="C36" s="430">
        <v>0</v>
      </c>
      <c r="D36" s="430">
        <v>0</v>
      </c>
      <c r="E36" s="430">
        <f t="shared" si="8"/>
        <v>0</v>
      </c>
      <c r="F36" s="430">
        <v>0</v>
      </c>
      <c r="G36" s="430">
        <v>0</v>
      </c>
      <c r="H36" s="430">
        <f t="shared" si="9"/>
        <v>0</v>
      </c>
    </row>
    <row r="37" spans="1:8" s="429" customFormat="1" ht="12" customHeight="1">
      <c r="A37" s="426"/>
      <c r="B37" s="427" t="s">
        <v>455</v>
      </c>
      <c r="C37" s="430">
        <v>0</v>
      </c>
      <c r="D37" s="430">
        <v>0</v>
      </c>
      <c r="E37" s="430">
        <f t="shared" si="8"/>
        <v>0</v>
      </c>
      <c r="F37" s="430">
        <v>0</v>
      </c>
      <c r="G37" s="430">
        <v>0</v>
      </c>
      <c r="H37" s="430">
        <f t="shared" si="9"/>
        <v>0</v>
      </c>
    </row>
    <row r="38" spans="1:8" s="422" customFormat="1" ht="12" customHeight="1">
      <c r="A38" s="423" t="s">
        <v>456</v>
      </c>
      <c r="B38" s="424"/>
      <c r="C38" s="421">
        <f t="shared" ref="C38:H38" si="10">SUM(C39:C42)</f>
        <v>0</v>
      </c>
      <c r="D38" s="421">
        <f t="shared" si="10"/>
        <v>0</v>
      </c>
      <c r="E38" s="421">
        <f t="shared" si="10"/>
        <v>0</v>
      </c>
      <c r="F38" s="421">
        <f t="shared" si="10"/>
        <v>0</v>
      </c>
      <c r="G38" s="421">
        <f t="shared" si="10"/>
        <v>0</v>
      </c>
      <c r="H38" s="421">
        <f t="shared" si="10"/>
        <v>0</v>
      </c>
    </row>
    <row r="39" spans="1:8" s="422" customFormat="1" ht="12" customHeight="1">
      <c r="A39" s="426"/>
      <c r="B39" s="427" t="s">
        <v>457</v>
      </c>
      <c r="C39" s="430">
        <v>0</v>
      </c>
      <c r="D39" s="430">
        <v>0</v>
      </c>
      <c r="E39" s="430">
        <f>C39+D39</f>
        <v>0</v>
      </c>
      <c r="F39" s="430">
        <v>0</v>
      </c>
      <c r="G39" s="430">
        <v>0</v>
      </c>
      <c r="H39" s="430">
        <f>E39-F39</f>
        <v>0</v>
      </c>
    </row>
    <row r="40" spans="1:8" s="422" customFormat="1" ht="12" customHeight="1">
      <c r="A40" s="426"/>
      <c r="B40" s="427" t="s">
        <v>458</v>
      </c>
      <c r="C40" s="430">
        <v>0</v>
      </c>
      <c r="D40" s="430">
        <v>0</v>
      </c>
      <c r="E40" s="430">
        <f>C40+D40</f>
        <v>0</v>
      </c>
      <c r="F40" s="430">
        <v>0</v>
      </c>
      <c r="G40" s="430">
        <v>0</v>
      </c>
      <c r="H40" s="430">
        <f>E40-F40</f>
        <v>0</v>
      </c>
    </row>
    <row r="41" spans="1:8" s="422" customFormat="1" ht="12" customHeight="1">
      <c r="A41" s="426"/>
      <c r="B41" s="427" t="s">
        <v>459</v>
      </c>
      <c r="C41" s="430">
        <v>0</v>
      </c>
      <c r="D41" s="430">
        <v>0</v>
      </c>
      <c r="E41" s="430">
        <f>C41+D41</f>
        <v>0</v>
      </c>
      <c r="F41" s="430">
        <v>0</v>
      </c>
      <c r="G41" s="430">
        <v>0</v>
      </c>
      <c r="H41" s="430">
        <f>E41-F41</f>
        <v>0</v>
      </c>
    </row>
    <row r="42" spans="1:8" s="422" customFormat="1" ht="12" customHeight="1">
      <c r="A42" s="426"/>
      <c r="B42" s="427" t="s">
        <v>460</v>
      </c>
      <c r="C42" s="430">
        <v>0</v>
      </c>
      <c r="D42" s="430">
        <v>0</v>
      </c>
      <c r="E42" s="430">
        <f>C42+D42</f>
        <v>0</v>
      </c>
      <c r="F42" s="430">
        <v>0</v>
      </c>
      <c r="G42" s="430">
        <v>0</v>
      </c>
      <c r="H42" s="430">
        <f>E42-F42</f>
        <v>0</v>
      </c>
    </row>
    <row r="43" spans="1:8" s="429" customFormat="1" ht="14.1" customHeight="1">
      <c r="A43" s="426"/>
      <c r="B43" s="427"/>
      <c r="C43" s="430"/>
      <c r="D43" s="430"/>
      <c r="E43" s="430"/>
      <c r="F43" s="430"/>
      <c r="G43" s="430"/>
      <c r="H43" s="430"/>
    </row>
    <row r="44" spans="1:8">
      <c r="A44" s="431"/>
      <c r="B44" s="432" t="s">
        <v>461</v>
      </c>
      <c r="C44" s="433">
        <f t="shared" ref="C44:H44" si="11">C10</f>
        <v>44543312</v>
      </c>
      <c r="D44" s="433">
        <f t="shared" si="11"/>
        <v>18156145</v>
      </c>
      <c r="E44" s="433">
        <f t="shared" si="11"/>
        <v>62699457</v>
      </c>
      <c r="F44" s="433">
        <f t="shared" si="11"/>
        <v>41956162</v>
      </c>
      <c r="G44" s="433">
        <f t="shared" si="11"/>
        <v>40298814</v>
      </c>
      <c r="H44" s="433">
        <f t="shared" si="11"/>
        <v>20743295</v>
      </c>
    </row>
    <row r="45" spans="1:8">
      <c r="C45" s="407"/>
      <c r="D45" s="407"/>
      <c r="E45" s="407"/>
      <c r="F45" s="407"/>
      <c r="G45" s="407"/>
      <c r="H45" s="407"/>
    </row>
    <row r="46" spans="1:8">
      <c r="C46" s="407"/>
      <c r="D46" s="407"/>
      <c r="E46" s="407"/>
      <c r="F46" s="407"/>
      <c r="G46" s="407"/>
      <c r="H46" s="407"/>
    </row>
    <row r="49" spans="1:8" s="285" customFormat="1">
      <c r="A49" s="434"/>
      <c r="B49" s="299"/>
      <c r="C49" s="299"/>
      <c r="D49" s="299"/>
      <c r="E49" s="299"/>
      <c r="F49" s="299"/>
      <c r="G49" s="299"/>
      <c r="H49" s="299"/>
    </row>
    <row r="50" spans="1:8">
      <c r="C50" s="407"/>
      <c r="D50" s="407"/>
      <c r="E50" s="407"/>
      <c r="F50" s="407"/>
      <c r="G50" s="407"/>
      <c r="H50" s="407"/>
    </row>
  </sheetData>
  <mergeCells count="14">
    <mergeCell ref="A28:B28"/>
    <mergeCell ref="A38:B38"/>
    <mergeCell ref="A7:B9"/>
    <mergeCell ref="C7:G7"/>
    <mergeCell ref="H7:H8"/>
    <mergeCell ref="A10:B10"/>
    <mergeCell ref="A11:B11"/>
    <mergeCell ref="A20:B20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6" orientation="landscape" horizontalDpi="300" verticalDpi="300" r:id="rId1"/>
  <headerFooter>
    <oddFooter>&amp;R&amp;8LDF /6.&amp;P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zoomScaleSheetLayoutView="100" workbookViewId="0">
      <selection activeCell="A6" sqref="A6:H6"/>
    </sheetView>
  </sheetViews>
  <sheetFormatPr baseColWidth="10" defaultRowHeight="15"/>
  <cols>
    <col min="1" max="1" width="4.5703125" style="434" customWidth="1"/>
    <col min="2" max="2" width="60.28515625" style="299" customWidth="1"/>
    <col min="3" max="8" width="12.7109375" style="299" customWidth="1"/>
    <col min="257" max="257" width="4.5703125" customWidth="1"/>
    <col min="258" max="258" width="60.28515625" customWidth="1"/>
    <col min="259" max="264" width="12.7109375" customWidth="1"/>
    <col min="513" max="513" width="4.5703125" customWidth="1"/>
    <col min="514" max="514" width="60.28515625" customWidth="1"/>
    <col min="515" max="520" width="12.7109375" customWidth="1"/>
    <col min="769" max="769" width="4.5703125" customWidth="1"/>
    <col min="770" max="770" width="60.28515625" customWidth="1"/>
    <col min="771" max="776" width="12.7109375" customWidth="1"/>
    <col min="1025" max="1025" width="4.5703125" customWidth="1"/>
    <col min="1026" max="1026" width="60.28515625" customWidth="1"/>
    <col min="1027" max="1032" width="12.7109375" customWidth="1"/>
    <col min="1281" max="1281" width="4.5703125" customWidth="1"/>
    <col min="1282" max="1282" width="60.28515625" customWidth="1"/>
    <col min="1283" max="1288" width="12.7109375" customWidth="1"/>
    <col min="1537" max="1537" width="4.5703125" customWidth="1"/>
    <col min="1538" max="1538" width="60.28515625" customWidth="1"/>
    <col min="1539" max="1544" width="12.7109375" customWidth="1"/>
    <col min="1793" max="1793" width="4.5703125" customWidth="1"/>
    <col min="1794" max="1794" width="60.28515625" customWidth="1"/>
    <col min="1795" max="1800" width="12.7109375" customWidth="1"/>
    <col min="2049" max="2049" width="4.5703125" customWidth="1"/>
    <col min="2050" max="2050" width="60.28515625" customWidth="1"/>
    <col min="2051" max="2056" width="12.7109375" customWidth="1"/>
    <col min="2305" max="2305" width="4.5703125" customWidth="1"/>
    <col min="2306" max="2306" width="60.28515625" customWidth="1"/>
    <col min="2307" max="2312" width="12.7109375" customWidth="1"/>
    <col min="2561" max="2561" width="4.5703125" customWidth="1"/>
    <col min="2562" max="2562" width="60.28515625" customWidth="1"/>
    <col min="2563" max="2568" width="12.7109375" customWidth="1"/>
    <col min="2817" max="2817" width="4.5703125" customWidth="1"/>
    <col min="2818" max="2818" width="60.28515625" customWidth="1"/>
    <col min="2819" max="2824" width="12.7109375" customWidth="1"/>
    <col min="3073" max="3073" width="4.5703125" customWidth="1"/>
    <col min="3074" max="3074" width="60.28515625" customWidth="1"/>
    <col min="3075" max="3080" width="12.7109375" customWidth="1"/>
    <col min="3329" max="3329" width="4.5703125" customWidth="1"/>
    <col min="3330" max="3330" width="60.28515625" customWidth="1"/>
    <col min="3331" max="3336" width="12.7109375" customWidth="1"/>
    <col min="3585" max="3585" width="4.5703125" customWidth="1"/>
    <col min="3586" max="3586" width="60.28515625" customWidth="1"/>
    <col min="3587" max="3592" width="12.7109375" customWidth="1"/>
    <col min="3841" max="3841" width="4.5703125" customWidth="1"/>
    <col min="3842" max="3842" width="60.28515625" customWidth="1"/>
    <col min="3843" max="3848" width="12.7109375" customWidth="1"/>
    <col min="4097" max="4097" width="4.5703125" customWidth="1"/>
    <col min="4098" max="4098" width="60.28515625" customWidth="1"/>
    <col min="4099" max="4104" width="12.7109375" customWidth="1"/>
    <col min="4353" max="4353" width="4.5703125" customWidth="1"/>
    <col min="4354" max="4354" width="60.28515625" customWidth="1"/>
    <col min="4355" max="4360" width="12.7109375" customWidth="1"/>
    <col min="4609" max="4609" width="4.5703125" customWidth="1"/>
    <col min="4610" max="4610" width="60.28515625" customWidth="1"/>
    <col min="4611" max="4616" width="12.7109375" customWidth="1"/>
    <col min="4865" max="4865" width="4.5703125" customWidth="1"/>
    <col min="4866" max="4866" width="60.28515625" customWidth="1"/>
    <col min="4867" max="4872" width="12.7109375" customWidth="1"/>
    <col min="5121" max="5121" width="4.5703125" customWidth="1"/>
    <col min="5122" max="5122" width="60.28515625" customWidth="1"/>
    <col min="5123" max="5128" width="12.7109375" customWidth="1"/>
    <col min="5377" max="5377" width="4.5703125" customWidth="1"/>
    <col min="5378" max="5378" width="60.28515625" customWidth="1"/>
    <col min="5379" max="5384" width="12.7109375" customWidth="1"/>
    <col min="5633" max="5633" width="4.5703125" customWidth="1"/>
    <col min="5634" max="5634" width="60.28515625" customWidth="1"/>
    <col min="5635" max="5640" width="12.7109375" customWidth="1"/>
    <col min="5889" max="5889" width="4.5703125" customWidth="1"/>
    <col min="5890" max="5890" width="60.28515625" customWidth="1"/>
    <col min="5891" max="5896" width="12.7109375" customWidth="1"/>
    <col min="6145" max="6145" width="4.5703125" customWidth="1"/>
    <col min="6146" max="6146" width="60.28515625" customWidth="1"/>
    <col min="6147" max="6152" width="12.7109375" customWidth="1"/>
    <col min="6401" max="6401" width="4.5703125" customWidth="1"/>
    <col min="6402" max="6402" width="60.28515625" customWidth="1"/>
    <col min="6403" max="6408" width="12.7109375" customWidth="1"/>
    <col min="6657" max="6657" width="4.5703125" customWidth="1"/>
    <col min="6658" max="6658" width="60.28515625" customWidth="1"/>
    <col min="6659" max="6664" width="12.7109375" customWidth="1"/>
    <col min="6913" max="6913" width="4.5703125" customWidth="1"/>
    <col min="6914" max="6914" width="60.28515625" customWidth="1"/>
    <col min="6915" max="6920" width="12.7109375" customWidth="1"/>
    <col min="7169" max="7169" width="4.5703125" customWidth="1"/>
    <col min="7170" max="7170" width="60.28515625" customWidth="1"/>
    <col min="7171" max="7176" width="12.7109375" customWidth="1"/>
    <col min="7425" max="7425" width="4.5703125" customWidth="1"/>
    <col min="7426" max="7426" width="60.28515625" customWidth="1"/>
    <col min="7427" max="7432" width="12.7109375" customWidth="1"/>
    <col min="7681" max="7681" width="4.5703125" customWidth="1"/>
    <col min="7682" max="7682" width="60.28515625" customWidth="1"/>
    <col min="7683" max="7688" width="12.7109375" customWidth="1"/>
    <col min="7937" max="7937" width="4.5703125" customWidth="1"/>
    <col min="7938" max="7938" width="60.28515625" customWidth="1"/>
    <col min="7939" max="7944" width="12.7109375" customWidth="1"/>
    <col min="8193" max="8193" width="4.5703125" customWidth="1"/>
    <col min="8194" max="8194" width="60.28515625" customWidth="1"/>
    <col min="8195" max="8200" width="12.7109375" customWidth="1"/>
    <col min="8449" max="8449" width="4.5703125" customWidth="1"/>
    <col min="8450" max="8450" width="60.28515625" customWidth="1"/>
    <col min="8451" max="8456" width="12.7109375" customWidth="1"/>
    <col min="8705" max="8705" width="4.5703125" customWidth="1"/>
    <col min="8706" max="8706" width="60.28515625" customWidth="1"/>
    <col min="8707" max="8712" width="12.7109375" customWidth="1"/>
    <col min="8961" max="8961" width="4.5703125" customWidth="1"/>
    <col min="8962" max="8962" width="60.28515625" customWidth="1"/>
    <col min="8963" max="8968" width="12.7109375" customWidth="1"/>
    <col min="9217" max="9217" width="4.5703125" customWidth="1"/>
    <col min="9218" max="9218" width="60.28515625" customWidth="1"/>
    <col min="9219" max="9224" width="12.7109375" customWidth="1"/>
    <col min="9473" max="9473" width="4.5703125" customWidth="1"/>
    <col min="9474" max="9474" width="60.28515625" customWidth="1"/>
    <col min="9475" max="9480" width="12.7109375" customWidth="1"/>
    <col min="9729" max="9729" width="4.5703125" customWidth="1"/>
    <col min="9730" max="9730" width="60.28515625" customWidth="1"/>
    <col min="9731" max="9736" width="12.7109375" customWidth="1"/>
    <col min="9985" max="9985" width="4.5703125" customWidth="1"/>
    <col min="9986" max="9986" width="60.28515625" customWidth="1"/>
    <col min="9987" max="9992" width="12.7109375" customWidth="1"/>
    <col min="10241" max="10241" width="4.5703125" customWidth="1"/>
    <col min="10242" max="10242" width="60.28515625" customWidth="1"/>
    <col min="10243" max="10248" width="12.7109375" customWidth="1"/>
    <col min="10497" max="10497" width="4.5703125" customWidth="1"/>
    <col min="10498" max="10498" width="60.28515625" customWidth="1"/>
    <col min="10499" max="10504" width="12.7109375" customWidth="1"/>
    <col min="10753" max="10753" width="4.5703125" customWidth="1"/>
    <col min="10754" max="10754" width="60.28515625" customWidth="1"/>
    <col min="10755" max="10760" width="12.7109375" customWidth="1"/>
    <col min="11009" max="11009" width="4.5703125" customWidth="1"/>
    <col min="11010" max="11010" width="60.28515625" customWidth="1"/>
    <col min="11011" max="11016" width="12.7109375" customWidth="1"/>
    <col min="11265" max="11265" width="4.5703125" customWidth="1"/>
    <col min="11266" max="11266" width="60.28515625" customWidth="1"/>
    <col min="11267" max="11272" width="12.7109375" customWidth="1"/>
    <col min="11521" max="11521" width="4.5703125" customWidth="1"/>
    <col min="11522" max="11522" width="60.28515625" customWidth="1"/>
    <col min="11523" max="11528" width="12.7109375" customWidth="1"/>
    <col min="11777" max="11777" width="4.5703125" customWidth="1"/>
    <col min="11778" max="11778" width="60.28515625" customWidth="1"/>
    <col min="11779" max="11784" width="12.7109375" customWidth="1"/>
    <col min="12033" max="12033" width="4.5703125" customWidth="1"/>
    <col min="12034" max="12034" width="60.28515625" customWidth="1"/>
    <col min="12035" max="12040" width="12.7109375" customWidth="1"/>
    <col min="12289" max="12289" width="4.5703125" customWidth="1"/>
    <col min="12290" max="12290" width="60.28515625" customWidth="1"/>
    <col min="12291" max="12296" width="12.7109375" customWidth="1"/>
    <col min="12545" max="12545" width="4.5703125" customWidth="1"/>
    <col min="12546" max="12546" width="60.28515625" customWidth="1"/>
    <col min="12547" max="12552" width="12.7109375" customWidth="1"/>
    <col min="12801" max="12801" width="4.5703125" customWidth="1"/>
    <col min="12802" max="12802" width="60.28515625" customWidth="1"/>
    <col min="12803" max="12808" width="12.7109375" customWidth="1"/>
    <col min="13057" max="13057" width="4.5703125" customWidth="1"/>
    <col min="13058" max="13058" width="60.28515625" customWidth="1"/>
    <col min="13059" max="13064" width="12.7109375" customWidth="1"/>
    <col min="13313" max="13313" width="4.5703125" customWidth="1"/>
    <col min="13314" max="13314" width="60.28515625" customWidth="1"/>
    <col min="13315" max="13320" width="12.7109375" customWidth="1"/>
    <col min="13569" max="13569" width="4.5703125" customWidth="1"/>
    <col min="13570" max="13570" width="60.28515625" customWidth="1"/>
    <col min="13571" max="13576" width="12.7109375" customWidth="1"/>
    <col min="13825" max="13825" width="4.5703125" customWidth="1"/>
    <col min="13826" max="13826" width="60.28515625" customWidth="1"/>
    <col min="13827" max="13832" width="12.7109375" customWidth="1"/>
    <col min="14081" max="14081" width="4.5703125" customWidth="1"/>
    <col min="14082" max="14082" width="60.28515625" customWidth="1"/>
    <col min="14083" max="14088" width="12.7109375" customWidth="1"/>
    <col min="14337" max="14337" width="4.5703125" customWidth="1"/>
    <col min="14338" max="14338" width="60.28515625" customWidth="1"/>
    <col min="14339" max="14344" width="12.7109375" customWidth="1"/>
    <col min="14593" max="14593" width="4.5703125" customWidth="1"/>
    <col min="14594" max="14594" width="60.28515625" customWidth="1"/>
    <col min="14595" max="14600" width="12.7109375" customWidth="1"/>
    <col min="14849" max="14849" width="4.5703125" customWidth="1"/>
    <col min="14850" max="14850" width="60.28515625" customWidth="1"/>
    <col min="14851" max="14856" width="12.7109375" customWidth="1"/>
    <col min="15105" max="15105" width="4.5703125" customWidth="1"/>
    <col min="15106" max="15106" width="60.28515625" customWidth="1"/>
    <col min="15107" max="15112" width="12.7109375" customWidth="1"/>
    <col min="15361" max="15361" width="4.5703125" customWidth="1"/>
    <col min="15362" max="15362" width="60.28515625" customWidth="1"/>
    <col min="15363" max="15368" width="12.7109375" customWidth="1"/>
    <col min="15617" max="15617" width="4.5703125" customWidth="1"/>
    <col min="15618" max="15618" width="60.28515625" customWidth="1"/>
    <col min="15619" max="15624" width="12.7109375" customWidth="1"/>
    <col min="15873" max="15873" width="4.5703125" customWidth="1"/>
    <col min="15874" max="15874" width="60.28515625" customWidth="1"/>
    <col min="15875" max="15880" width="12.7109375" customWidth="1"/>
    <col min="16129" max="16129" width="4.5703125" customWidth="1"/>
    <col min="16130" max="16130" width="60.28515625" customWidth="1"/>
    <col min="16131" max="16136" width="12.7109375" customWidth="1"/>
  </cols>
  <sheetData>
    <row r="1" spans="1:8">
      <c r="A1" s="385" t="s">
        <v>141</v>
      </c>
      <c r="B1" s="385"/>
      <c r="C1" s="385"/>
      <c r="D1" s="385"/>
      <c r="E1" s="385"/>
      <c r="F1" s="385"/>
      <c r="G1" s="385"/>
      <c r="H1" s="385"/>
    </row>
    <row r="2" spans="1:8">
      <c r="A2" s="385" t="s">
        <v>142</v>
      </c>
      <c r="B2" s="385"/>
      <c r="C2" s="385"/>
      <c r="D2" s="385"/>
      <c r="E2" s="385"/>
      <c r="F2" s="385"/>
      <c r="G2" s="385"/>
      <c r="H2" s="385"/>
    </row>
    <row r="3" spans="1:8">
      <c r="A3" s="385" t="s">
        <v>412</v>
      </c>
      <c r="B3" s="385"/>
      <c r="C3" s="385"/>
      <c r="D3" s="385"/>
      <c r="E3" s="385"/>
      <c r="F3" s="385"/>
      <c r="G3" s="385"/>
      <c r="H3" s="385"/>
    </row>
    <row r="4" spans="1:8" s="285" customFormat="1">
      <c r="A4" s="385" t="s">
        <v>428</v>
      </c>
      <c r="B4" s="385"/>
      <c r="C4" s="385"/>
      <c r="D4" s="385"/>
      <c r="E4" s="385"/>
      <c r="F4" s="385"/>
      <c r="G4" s="385"/>
      <c r="H4" s="385"/>
    </row>
    <row r="5" spans="1:8" s="285" customFormat="1">
      <c r="A5" s="386" t="s">
        <v>173</v>
      </c>
      <c r="B5" s="386"/>
      <c r="C5" s="386"/>
      <c r="D5" s="386"/>
      <c r="E5" s="386"/>
      <c r="F5" s="386"/>
      <c r="G5" s="386"/>
      <c r="H5" s="386"/>
    </row>
    <row r="6" spans="1:8">
      <c r="A6" s="408" t="s">
        <v>330</v>
      </c>
      <c r="B6" s="408"/>
      <c r="C6" s="408"/>
      <c r="D6" s="408"/>
      <c r="E6" s="408"/>
      <c r="F6" s="408"/>
      <c r="G6" s="408"/>
      <c r="H6" s="408"/>
    </row>
    <row r="7" spans="1:8">
      <c r="A7" s="414" t="s">
        <v>225</v>
      </c>
      <c r="B7" s="414"/>
      <c r="C7" s="415" t="s">
        <v>331</v>
      </c>
      <c r="D7" s="415"/>
      <c r="E7" s="415"/>
      <c r="F7" s="415"/>
      <c r="G7" s="415"/>
      <c r="H7" s="415" t="s">
        <v>332</v>
      </c>
    </row>
    <row r="8" spans="1:8" ht="45">
      <c r="A8" s="416"/>
      <c r="B8" s="416"/>
      <c r="C8" s="417" t="s">
        <v>226</v>
      </c>
      <c r="D8" s="417" t="s">
        <v>333</v>
      </c>
      <c r="E8" s="417" t="s">
        <v>257</v>
      </c>
      <c r="F8" s="417" t="s">
        <v>210</v>
      </c>
      <c r="G8" s="417" t="s">
        <v>227</v>
      </c>
      <c r="H8" s="418"/>
    </row>
    <row r="9" spans="1:8" s="422" customFormat="1" ht="12" customHeight="1">
      <c r="A9" s="416"/>
      <c r="B9" s="416"/>
      <c r="C9" s="417">
        <v>1</v>
      </c>
      <c r="D9" s="417">
        <v>2</v>
      </c>
      <c r="E9" s="417" t="s">
        <v>334</v>
      </c>
      <c r="F9" s="417">
        <v>4</v>
      </c>
      <c r="G9" s="417">
        <v>5</v>
      </c>
      <c r="H9" s="417" t="s">
        <v>335</v>
      </c>
    </row>
    <row r="10" spans="1:8" s="422" customFormat="1" ht="12" customHeight="1">
      <c r="A10" s="419" t="s">
        <v>413</v>
      </c>
      <c r="B10" s="420"/>
      <c r="C10" s="421">
        <f t="shared" ref="C10:H10" si="0">+C11+C20+C28+C38</f>
        <v>0</v>
      </c>
      <c r="D10" s="421">
        <f t="shared" si="0"/>
        <v>0</v>
      </c>
      <c r="E10" s="421">
        <f t="shared" si="0"/>
        <v>0</v>
      </c>
      <c r="F10" s="421">
        <f t="shared" si="0"/>
        <v>0</v>
      </c>
      <c r="G10" s="421">
        <f t="shared" si="0"/>
        <v>0</v>
      </c>
      <c r="H10" s="421">
        <f t="shared" si="0"/>
        <v>0</v>
      </c>
    </row>
    <row r="11" spans="1:8" s="422" customFormat="1" ht="12" customHeight="1">
      <c r="A11" s="423" t="s">
        <v>429</v>
      </c>
      <c r="B11" s="424"/>
      <c r="C11" s="421">
        <f t="shared" ref="C11:H11" si="1">SUM(C12:C19)</f>
        <v>0</v>
      </c>
      <c r="D11" s="421">
        <f t="shared" si="1"/>
        <v>0</v>
      </c>
      <c r="E11" s="421">
        <f t="shared" si="1"/>
        <v>0</v>
      </c>
      <c r="F11" s="421">
        <f t="shared" si="1"/>
        <v>0</v>
      </c>
      <c r="G11" s="421">
        <f t="shared" si="1"/>
        <v>0</v>
      </c>
      <c r="H11" s="421">
        <f t="shared" si="1"/>
        <v>0</v>
      </c>
    </row>
    <row r="12" spans="1:8" s="422" customFormat="1" ht="12" customHeight="1">
      <c r="A12" s="426"/>
      <c r="B12" s="427" t="s">
        <v>430</v>
      </c>
      <c r="C12" s="430">
        <v>0</v>
      </c>
      <c r="D12" s="430">
        <v>0</v>
      </c>
      <c r="E12" s="430">
        <f>C12+D12</f>
        <v>0</v>
      </c>
      <c r="F12" s="430">
        <v>0</v>
      </c>
      <c r="G12" s="430">
        <v>0</v>
      </c>
      <c r="H12" s="430">
        <f>E12-F12</f>
        <v>0</v>
      </c>
    </row>
    <row r="13" spans="1:8" s="422" customFormat="1" ht="12" customHeight="1">
      <c r="A13" s="426"/>
      <c r="B13" s="427" t="s">
        <v>431</v>
      </c>
      <c r="C13" s="430">
        <v>0</v>
      </c>
      <c r="D13" s="430">
        <v>0</v>
      </c>
      <c r="E13" s="430">
        <f t="shared" ref="E13:E19" si="2">C13+D13</f>
        <v>0</v>
      </c>
      <c r="F13" s="430">
        <v>0</v>
      </c>
      <c r="G13" s="430">
        <v>0</v>
      </c>
      <c r="H13" s="430">
        <f t="shared" ref="H13:H19" si="3">E13-F13</f>
        <v>0</v>
      </c>
    </row>
    <row r="14" spans="1:8" s="422" customFormat="1" ht="12" customHeight="1">
      <c r="A14" s="426"/>
      <c r="B14" s="427" t="s">
        <v>432</v>
      </c>
      <c r="C14" s="430">
        <v>0</v>
      </c>
      <c r="D14" s="430">
        <v>0</v>
      </c>
      <c r="E14" s="430">
        <f t="shared" si="2"/>
        <v>0</v>
      </c>
      <c r="F14" s="430">
        <v>0</v>
      </c>
      <c r="G14" s="430">
        <v>0</v>
      </c>
      <c r="H14" s="430">
        <f t="shared" si="3"/>
        <v>0</v>
      </c>
    </row>
    <row r="15" spans="1:8" s="422" customFormat="1" ht="12" customHeight="1">
      <c r="A15" s="426"/>
      <c r="B15" s="427" t="s">
        <v>433</v>
      </c>
      <c r="C15" s="430">
        <v>0</v>
      </c>
      <c r="D15" s="430">
        <v>0</v>
      </c>
      <c r="E15" s="430">
        <f t="shared" si="2"/>
        <v>0</v>
      </c>
      <c r="F15" s="430">
        <v>0</v>
      </c>
      <c r="G15" s="430">
        <v>0</v>
      </c>
      <c r="H15" s="430">
        <f t="shared" si="3"/>
        <v>0</v>
      </c>
    </row>
    <row r="16" spans="1:8" s="422" customFormat="1" ht="12" customHeight="1">
      <c r="A16" s="426"/>
      <c r="B16" s="427" t="s">
        <v>434</v>
      </c>
      <c r="C16" s="430">
        <v>0</v>
      </c>
      <c r="D16" s="430">
        <v>0</v>
      </c>
      <c r="E16" s="430">
        <f t="shared" si="2"/>
        <v>0</v>
      </c>
      <c r="F16" s="430">
        <v>0</v>
      </c>
      <c r="G16" s="430">
        <v>0</v>
      </c>
      <c r="H16" s="430">
        <f t="shared" si="3"/>
        <v>0</v>
      </c>
    </row>
    <row r="17" spans="1:8" s="422" customFormat="1" ht="12" customHeight="1">
      <c r="A17" s="426"/>
      <c r="B17" s="427" t="s">
        <v>435</v>
      </c>
      <c r="C17" s="430">
        <v>0</v>
      </c>
      <c r="D17" s="430">
        <v>0</v>
      </c>
      <c r="E17" s="430">
        <f t="shared" si="2"/>
        <v>0</v>
      </c>
      <c r="F17" s="430">
        <v>0</v>
      </c>
      <c r="G17" s="430">
        <v>0</v>
      </c>
      <c r="H17" s="430">
        <f t="shared" si="3"/>
        <v>0</v>
      </c>
    </row>
    <row r="18" spans="1:8" s="422" customFormat="1" ht="12" customHeight="1">
      <c r="A18" s="426"/>
      <c r="B18" s="427" t="s">
        <v>436</v>
      </c>
      <c r="C18" s="430">
        <v>0</v>
      </c>
      <c r="D18" s="430">
        <v>0</v>
      </c>
      <c r="E18" s="430">
        <f t="shared" si="2"/>
        <v>0</v>
      </c>
      <c r="F18" s="430">
        <v>0</v>
      </c>
      <c r="G18" s="430">
        <v>0</v>
      </c>
      <c r="H18" s="430">
        <f t="shared" si="3"/>
        <v>0</v>
      </c>
    </row>
    <row r="19" spans="1:8" s="422" customFormat="1" ht="12" customHeight="1">
      <c r="A19" s="426"/>
      <c r="B19" s="427" t="s">
        <v>437</v>
      </c>
      <c r="C19" s="430">
        <v>0</v>
      </c>
      <c r="D19" s="430">
        <v>0</v>
      </c>
      <c r="E19" s="430">
        <f t="shared" si="2"/>
        <v>0</v>
      </c>
      <c r="F19" s="430">
        <v>0</v>
      </c>
      <c r="G19" s="430">
        <v>0</v>
      </c>
      <c r="H19" s="430">
        <f t="shared" si="3"/>
        <v>0</v>
      </c>
    </row>
    <row r="20" spans="1:8" s="422" customFormat="1" ht="12" customHeight="1">
      <c r="A20" s="423" t="s">
        <v>438</v>
      </c>
      <c r="B20" s="424"/>
      <c r="C20" s="421">
        <f t="shared" ref="C20:H20" si="4">SUM(C21:C27)</f>
        <v>0</v>
      </c>
      <c r="D20" s="421">
        <f t="shared" si="4"/>
        <v>0</v>
      </c>
      <c r="E20" s="421">
        <f t="shared" si="4"/>
        <v>0</v>
      </c>
      <c r="F20" s="421">
        <f t="shared" si="4"/>
        <v>0</v>
      </c>
      <c r="G20" s="421">
        <f t="shared" si="4"/>
        <v>0</v>
      </c>
      <c r="H20" s="421">
        <f t="shared" si="4"/>
        <v>0</v>
      </c>
    </row>
    <row r="21" spans="1:8" s="422" customFormat="1" ht="12" customHeight="1">
      <c r="A21" s="426"/>
      <c r="B21" s="427" t="s">
        <v>439</v>
      </c>
      <c r="C21" s="430">
        <v>0</v>
      </c>
      <c r="D21" s="430">
        <v>0</v>
      </c>
      <c r="E21" s="430">
        <f>C21+D21</f>
        <v>0</v>
      </c>
      <c r="F21" s="430">
        <v>0</v>
      </c>
      <c r="G21" s="430">
        <v>0</v>
      </c>
      <c r="H21" s="430">
        <f>E21-F21</f>
        <v>0</v>
      </c>
    </row>
    <row r="22" spans="1:8" s="422" customFormat="1" ht="12" customHeight="1">
      <c r="A22" s="426"/>
      <c r="B22" s="427" t="s">
        <v>440</v>
      </c>
      <c r="C22" s="430">
        <v>0</v>
      </c>
      <c r="D22" s="430">
        <v>0</v>
      </c>
      <c r="E22" s="430">
        <f t="shared" ref="E22:E27" si="5">C22+D22</f>
        <v>0</v>
      </c>
      <c r="F22" s="430">
        <v>0</v>
      </c>
      <c r="G22" s="430">
        <v>0</v>
      </c>
      <c r="H22" s="430">
        <f t="shared" ref="H22:H27" si="6">E22-F22</f>
        <v>0</v>
      </c>
    </row>
    <row r="23" spans="1:8" s="422" customFormat="1" ht="12" customHeight="1">
      <c r="A23" s="426"/>
      <c r="B23" s="427" t="s">
        <v>441</v>
      </c>
      <c r="C23" s="430">
        <v>0</v>
      </c>
      <c r="D23" s="430">
        <v>0</v>
      </c>
      <c r="E23" s="430">
        <f t="shared" si="5"/>
        <v>0</v>
      </c>
      <c r="F23" s="430">
        <v>0</v>
      </c>
      <c r="G23" s="430">
        <v>0</v>
      </c>
      <c r="H23" s="430">
        <f t="shared" si="6"/>
        <v>0</v>
      </c>
    </row>
    <row r="24" spans="1:8" s="422" customFormat="1" ht="12" customHeight="1">
      <c r="A24" s="426"/>
      <c r="B24" s="427" t="s">
        <v>442</v>
      </c>
      <c r="C24" s="430">
        <v>0</v>
      </c>
      <c r="D24" s="430">
        <v>0</v>
      </c>
      <c r="E24" s="430">
        <f t="shared" si="5"/>
        <v>0</v>
      </c>
      <c r="F24" s="430">
        <v>0</v>
      </c>
      <c r="G24" s="430">
        <v>0</v>
      </c>
      <c r="H24" s="430">
        <f t="shared" si="6"/>
        <v>0</v>
      </c>
    </row>
    <row r="25" spans="1:8" s="422" customFormat="1" ht="12" customHeight="1">
      <c r="A25" s="426"/>
      <c r="B25" s="427" t="s">
        <v>443</v>
      </c>
      <c r="C25" s="430">
        <v>0</v>
      </c>
      <c r="D25" s="430">
        <v>0</v>
      </c>
      <c r="E25" s="430">
        <f t="shared" si="5"/>
        <v>0</v>
      </c>
      <c r="F25" s="430">
        <v>0</v>
      </c>
      <c r="G25" s="430">
        <v>0</v>
      </c>
      <c r="H25" s="430">
        <f t="shared" si="6"/>
        <v>0</v>
      </c>
    </row>
    <row r="26" spans="1:8" s="422" customFormat="1" ht="12" customHeight="1">
      <c r="A26" s="426"/>
      <c r="B26" s="427" t="s">
        <v>444</v>
      </c>
      <c r="C26" s="430">
        <v>0</v>
      </c>
      <c r="D26" s="430">
        <v>0</v>
      </c>
      <c r="E26" s="430">
        <f t="shared" si="5"/>
        <v>0</v>
      </c>
      <c r="F26" s="430">
        <v>0</v>
      </c>
      <c r="G26" s="430">
        <v>0</v>
      </c>
      <c r="H26" s="430">
        <f t="shared" si="6"/>
        <v>0</v>
      </c>
    </row>
    <row r="27" spans="1:8" s="422" customFormat="1" ht="12" customHeight="1">
      <c r="A27" s="426"/>
      <c r="B27" s="427" t="s">
        <v>445</v>
      </c>
      <c r="C27" s="430">
        <v>0</v>
      </c>
      <c r="D27" s="430">
        <v>0</v>
      </c>
      <c r="E27" s="430">
        <f t="shared" si="5"/>
        <v>0</v>
      </c>
      <c r="F27" s="430">
        <v>0</v>
      </c>
      <c r="G27" s="430">
        <v>0</v>
      </c>
      <c r="H27" s="430">
        <f t="shared" si="6"/>
        <v>0</v>
      </c>
    </row>
    <row r="28" spans="1:8" s="422" customFormat="1" ht="12" customHeight="1">
      <c r="A28" s="423" t="s">
        <v>446</v>
      </c>
      <c r="B28" s="424"/>
      <c r="C28" s="421">
        <f t="shared" ref="C28:H28" si="7">SUM(C29:C37)</f>
        <v>0</v>
      </c>
      <c r="D28" s="421">
        <f t="shared" si="7"/>
        <v>0</v>
      </c>
      <c r="E28" s="421">
        <f t="shared" si="7"/>
        <v>0</v>
      </c>
      <c r="F28" s="421">
        <f t="shared" si="7"/>
        <v>0</v>
      </c>
      <c r="G28" s="421">
        <f t="shared" si="7"/>
        <v>0</v>
      </c>
      <c r="H28" s="421">
        <f t="shared" si="7"/>
        <v>0</v>
      </c>
    </row>
    <row r="29" spans="1:8" s="422" customFormat="1" ht="12" customHeight="1">
      <c r="A29" s="426"/>
      <c r="B29" s="427" t="s">
        <v>447</v>
      </c>
      <c r="C29" s="430">
        <v>0</v>
      </c>
      <c r="D29" s="430">
        <v>0</v>
      </c>
      <c r="E29" s="430">
        <f>C29+D29</f>
        <v>0</v>
      </c>
      <c r="F29" s="430">
        <v>0</v>
      </c>
      <c r="G29" s="430">
        <v>0</v>
      </c>
      <c r="H29" s="430">
        <f>E29-F29</f>
        <v>0</v>
      </c>
    </row>
    <row r="30" spans="1:8" s="422" customFormat="1" ht="12" customHeight="1">
      <c r="A30" s="426"/>
      <c r="B30" s="427" t="s">
        <v>448</v>
      </c>
      <c r="C30" s="430">
        <v>0</v>
      </c>
      <c r="D30" s="430">
        <v>0</v>
      </c>
      <c r="E30" s="430">
        <f t="shared" ref="E30:E37" si="8">C30+D30</f>
        <v>0</v>
      </c>
      <c r="F30" s="430">
        <v>0</v>
      </c>
      <c r="G30" s="430">
        <v>0</v>
      </c>
      <c r="H30" s="430">
        <f t="shared" ref="H30:H37" si="9">E30-F30</f>
        <v>0</v>
      </c>
    </row>
    <row r="31" spans="1:8" s="422" customFormat="1" ht="12" customHeight="1">
      <c r="A31" s="426"/>
      <c r="B31" s="427" t="s">
        <v>449</v>
      </c>
      <c r="C31" s="430">
        <v>0</v>
      </c>
      <c r="D31" s="430">
        <v>0</v>
      </c>
      <c r="E31" s="430">
        <f t="shared" si="8"/>
        <v>0</v>
      </c>
      <c r="F31" s="430">
        <v>0</v>
      </c>
      <c r="G31" s="430">
        <v>0</v>
      </c>
      <c r="H31" s="430">
        <f t="shared" si="9"/>
        <v>0</v>
      </c>
    </row>
    <row r="32" spans="1:8" s="422" customFormat="1" ht="12" customHeight="1">
      <c r="A32" s="426"/>
      <c r="B32" s="427" t="s">
        <v>450</v>
      </c>
      <c r="C32" s="430">
        <v>0</v>
      </c>
      <c r="D32" s="430">
        <v>0</v>
      </c>
      <c r="E32" s="430">
        <f t="shared" si="8"/>
        <v>0</v>
      </c>
      <c r="F32" s="430">
        <v>0</v>
      </c>
      <c r="G32" s="430">
        <v>0</v>
      </c>
      <c r="H32" s="430">
        <f t="shared" si="9"/>
        <v>0</v>
      </c>
    </row>
    <row r="33" spans="1:8" s="422" customFormat="1" ht="12" customHeight="1">
      <c r="A33" s="426"/>
      <c r="B33" s="427" t="s">
        <v>451</v>
      </c>
      <c r="C33" s="430">
        <v>0</v>
      </c>
      <c r="D33" s="430">
        <v>0</v>
      </c>
      <c r="E33" s="430">
        <f t="shared" si="8"/>
        <v>0</v>
      </c>
      <c r="F33" s="430">
        <v>0</v>
      </c>
      <c r="G33" s="430">
        <v>0</v>
      </c>
      <c r="H33" s="430">
        <f t="shared" si="9"/>
        <v>0</v>
      </c>
    </row>
    <row r="34" spans="1:8" s="422" customFormat="1" ht="12" customHeight="1">
      <c r="A34" s="426"/>
      <c r="B34" s="427" t="s">
        <v>452</v>
      </c>
      <c r="C34" s="430">
        <v>0</v>
      </c>
      <c r="D34" s="430">
        <v>0</v>
      </c>
      <c r="E34" s="430">
        <f t="shared" si="8"/>
        <v>0</v>
      </c>
      <c r="F34" s="430">
        <v>0</v>
      </c>
      <c r="G34" s="430">
        <v>0</v>
      </c>
      <c r="H34" s="430">
        <f t="shared" si="9"/>
        <v>0</v>
      </c>
    </row>
    <row r="35" spans="1:8" s="422" customFormat="1" ht="12" customHeight="1">
      <c r="A35" s="426"/>
      <c r="B35" s="427" t="s">
        <v>453</v>
      </c>
      <c r="C35" s="430">
        <v>0</v>
      </c>
      <c r="D35" s="430">
        <v>0</v>
      </c>
      <c r="E35" s="430">
        <f t="shared" si="8"/>
        <v>0</v>
      </c>
      <c r="F35" s="430">
        <v>0</v>
      </c>
      <c r="G35" s="430">
        <v>0</v>
      </c>
      <c r="H35" s="430">
        <f t="shared" si="9"/>
        <v>0</v>
      </c>
    </row>
    <row r="36" spans="1:8" s="422" customFormat="1" ht="12" customHeight="1">
      <c r="A36" s="426"/>
      <c r="B36" s="427" t="s">
        <v>454</v>
      </c>
      <c r="C36" s="430">
        <v>0</v>
      </c>
      <c r="D36" s="430">
        <v>0</v>
      </c>
      <c r="E36" s="430">
        <f t="shared" si="8"/>
        <v>0</v>
      </c>
      <c r="F36" s="430">
        <v>0</v>
      </c>
      <c r="G36" s="430">
        <v>0</v>
      </c>
      <c r="H36" s="430">
        <f t="shared" si="9"/>
        <v>0</v>
      </c>
    </row>
    <row r="37" spans="1:8" s="422" customFormat="1" ht="12" customHeight="1">
      <c r="A37" s="426"/>
      <c r="B37" s="427" t="s">
        <v>455</v>
      </c>
      <c r="C37" s="430">
        <v>0</v>
      </c>
      <c r="D37" s="430">
        <v>0</v>
      </c>
      <c r="E37" s="430">
        <f t="shared" si="8"/>
        <v>0</v>
      </c>
      <c r="F37" s="430">
        <v>0</v>
      </c>
      <c r="G37" s="430">
        <v>0</v>
      </c>
      <c r="H37" s="430">
        <f t="shared" si="9"/>
        <v>0</v>
      </c>
    </row>
    <row r="38" spans="1:8" s="422" customFormat="1" ht="12" customHeight="1">
      <c r="A38" s="423" t="s">
        <v>456</v>
      </c>
      <c r="B38" s="424"/>
      <c r="C38" s="421">
        <f t="shared" ref="C38:H38" si="10">SUM(C39:C42)</f>
        <v>0</v>
      </c>
      <c r="D38" s="421">
        <f t="shared" si="10"/>
        <v>0</v>
      </c>
      <c r="E38" s="421">
        <f t="shared" si="10"/>
        <v>0</v>
      </c>
      <c r="F38" s="421">
        <f t="shared" si="10"/>
        <v>0</v>
      </c>
      <c r="G38" s="421">
        <f t="shared" si="10"/>
        <v>0</v>
      </c>
      <c r="H38" s="421">
        <f t="shared" si="10"/>
        <v>0</v>
      </c>
    </row>
    <row r="39" spans="1:8" s="422" customFormat="1" ht="12" customHeight="1">
      <c r="A39" s="426"/>
      <c r="B39" s="427" t="s">
        <v>457</v>
      </c>
      <c r="C39" s="430">
        <v>0</v>
      </c>
      <c r="D39" s="430">
        <v>0</v>
      </c>
      <c r="E39" s="430">
        <f>C39+D39</f>
        <v>0</v>
      </c>
      <c r="F39" s="430">
        <v>0</v>
      </c>
      <c r="G39" s="430">
        <v>0</v>
      </c>
      <c r="H39" s="430">
        <f>E39-F39</f>
        <v>0</v>
      </c>
    </row>
    <row r="40" spans="1:8" s="422" customFormat="1" ht="12" customHeight="1">
      <c r="A40" s="426"/>
      <c r="B40" s="427" t="s">
        <v>458</v>
      </c>
      <c r="C40" s="430">
        <v>0</v>
      </c>
      <c r="D40" s="430">
        <v>0</v>
      </c>
      <c r="E40" s="430">
        <f>C40+D40</f>
        <v>0</v>
      </c>
      <c r="F40" s="430">
        <v>0</v>
      </c>
      <c r="G40" s="430">
        <v>0</v>
      </c>
      <c r="H40" s="430">
        <f>E40-F40</f>
        <v>0</v>
      </c>
    </row>
    <row r="41" spans="1:8" s="422" customFormat="1" ht="12" customHeight="1">
      <c r="A41" s="426"/>
      <c r="B41" s="427" t="s">
        <v>459</v>
      </c>
      <c r="C41" s="430">
        <v>0</v>
      </c>
      <c r="D41" s="430">
        <v>0</v>
      </c>
      <c r="E41" s="430">
        <f>C41+D41</f>
        <v>0</v>
      </c>
      <c r="F41" s="430">
        <v>0</v>
      </c>
      <c r="G41" s="430">
        <v>0</v>
      </c>
      <c r="H41" s="430">
        <f>E41-F41</f>
        <v>0</v>
      </c>
    </row>
    <row r="42" spans="1:8" s="422" customFormat="1" ht="12" customHeight="1">
      <c r="A42" s="426"/>
      <c r="B42" s="427" t="s">
        <v>460</v>
      </c>
      <c r="C42" s="430">
        <v>0</v>
      </c>
      <c r="D42" s="430">
        <v>0</v>
      </c>
      <c r="E42" s="430">
        <f>C42+D42</f>
        <v>0</v>
      </c>
      <c r="F42" s="430">
        <v>0</v>
      </c>
      <c r="G42" s="430">
        <v>0</v>
      </c>
      <c r="H42" s="430">
        <f>E42-F42</f>
        <v>0</v>
      </c>
    </row>
    <row r="43" spans="1:8" s="429" customFormat="1" ht="14.1" customHeight="1">
      <c r="A43" s="426"/>
      <c r="B43" s="427"/>
      <c r="C43" s="430"/>
      <c r="D43" s="430"/>
      <c r="E43" s="430"/>
      <c r="F43" s="430"/>
      <c r="G43" s="430"/>
      <c r="H43" s="430"/>
    </row>
    <row r="44" spans="1:8" s="429" customFormat="1" ht="14.1" customHeight="1">
      <c r="A44" s="431"/>
      <c r="B44" s="432" t="s">
        <v>462</v>
      </c>
      <c r="C44" s="433">
        <f t="shared" ref="C44:H44" si="11">C10</f>
        <v>0</v>
      </c>
      <c r="D44" s="433">
        <f t="shared" si="11"/>
        <v>0</v>
      </c>
      <c r="E44" s="433">
        <f t="shared" si="11"/>
        <v>0</v>
      </c>
      <c r="F44" s="433">
        <f t="shared" si="11"/>
        <v>0</v>
      </c>
      <c r="G44" s="433">
        <f t="shared" si="11"/>
        <v>0</v>
      </c>
      <c r="H44" s="433">
        <f t="shared" si="11"/>
        <v>0</v>
      </c>
    </row>
    <row r="45" spans="1:8">
      <c r="A45" s="431"/>
      <c r="B45" s="432" t="s">
        <v>463</v>
      </c>
      <c r="C45" s="433">
        <f>'[2]EAPED CF'!C10+'EAPED CF (2)'!C10</f>
        <v>44543312</v>
      </c>
      <c r="D45" s="433">
        <f>'[2]EAPED CF'!D10+'EAPED CF (2)'!D10</f>
        <v>18156145</v>
      </c>
      <c r="E45" s="433">
        <f>'[2]EAPED CF'!E10+'EAPED CF (2)'!E10</f>
        <v>62699457</v>
      </c>
      <c r="F45" s="433">
        <f>'[2]EAPED CF'!F10+'EAPED CF (2)'!F10</f>
        <v>41956162</v>
      </c>
      <c r="G45" s="433">
        <f>'[2]EAPED CF'!G10+'EAPED CF (2)'!G10</f>
        <v>40298814</v>
      </c>
      <c r="H45" s="433">
        <f>'[2]EAPED CF'!H10+'EAPED CF (2)'!H10</f>
        <v>20743295</v>
      </c>
    </row>
    <row r="46" spans="1:8">
      <c r="C46" s="407"/>
      <c r="D46" s="407"/>
      <c r="E46" s="407"/>
      <c r="F46" s="407"/>
      <c r="G46" s="407"/>
      <c r="H46" s="407"/>
    </row>
    <row r="47" spans="1:8">
      <c r="C47" s="407"/>
      <c r="D47" s="407"/>
      <c r="E47" s="407"/>
      <c r="F47" s="407"/>
      <c r="G47" s="407"/>
      <c r="H47" s="407"/>
    </row>
    <row r="50" spans="1:8" s="285" customFormat="1">
      <c r="A50" s="434"/>
      <c r="B50" s="299"/>
      <c r="C50" s="299"/>
      <c r="D50" s="299"/>
      <c r="E50" s="299"/>
      <c r="F50" s="299"/>
      <c r="G50" s="299"/>
      <c r="H50" s="299"/>
    </row>
    <row r="51" spans="1:8">
      <c r="C51" s="407"/>
      <c r="D51" s="407"/>
      <c r="E51" s="407"/>
      <c r="F51" s="407"/>
      <c r="G51" s="407"/>
      <c r="H51" s="407"/>
    </row>
  </sheetData>
  <mergeCells count="14">
    <mergeCell ref="A28:B28"/>
    <mergeCell ref="A38:B38"/>
    <mergeCell ref="A7:B9"/>
    <mergeCell ref="C7:G7"/>
    <mergeCell ref="H7:H8"/>
    <mergeCell ref="A10:B10"/>
    <mergeCell ref="A11:B11"/>
    <mergeCell ref="A20:B20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4" orientation="landscape" horizontalDpi="300" verticalDpi="300" r:id="rId1"/>
  <headerFooter>
    <oddFooter>&amp;R&amp;8LDF /6.&amp;P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topLeftCell="A7" zoomScaleSheetLayoutView="100" workbookViewId="0">
      <selection activeCell="G12" sqref="G12"/>
    </sheetView>
  </sheetViews>
  <sheetFormatPr baseColWidth="10" defaultRowHeight="15"/>
  <cols>
    <col min="1" max="1" width="4.5703125" style="434" customWidth="1"/>
    <col min="2" max="2" width="60.28515625" style="299" customWidth="1"/>
    <col min="3" max="8" width="12.7109375" style="299" customWidth="1"/>
    <col min="257" max="257" width="4.5703125" customWidth="1"/>
    <col min="258" max="258" width="60.28515625" customWidth="1"/>
    <col min="259" max="264" width="12.7109375" customWidth="1"/>
    <col min="513" max="513" width="4.5703125" customWidth="1"/>
    <col min="514" max="514" width="60.28515625" customWidth="1"/>
    <col min="515" max="520" width="12.7109375" customWidth="1"/>
    <col min="769" max="769" width="4.5703125" customWidth="1"/>
    <col min="770" max="770" width="60.28515625" customWidth="1"/>
    <col min="771" max="776" width="12.7109375" customWidth="1"/>
    <col min="1025" max="1025" width="4.5703125" customWidth="1"/>
    <col min="1026" max="1026" width="60.28515625" customWidth="1"/>
    <col min="1027" max="1032" width="12.7109375" customWidth="1"/>
    <col min="1281" max="1281" width="4.5703125" customWidth="1"/>
    <col min="1282" max="1282" width="60.28515625" customWidth="1"/>
    <col min="1283" max="1288" width="12.7109375" customWidth="1"/>
    <col min="1537" max="1537" width="4.5703125" customWidth="1"/>
    <col min="1538" max="1538" width="60.28515625" customWidth="1"/>
    <col min="1539" max="1544" width="12.7109375" customWidth="1"/>
    <col min="1793" max="1793" width="4.5703125" customWidth="1"/>
    <col min="1794" max="1794" width="60.28515625" customWidth="1"/>
    <col min="1795" max="1800" width="12.7109375" customWidth="1"/>
    <col min="2049" max="2049" width="4.5703125" customWidth="1"/>
    <col min="2050" max="2050" width="60.28515625" customWidth="1"/>
    <col min="2051" max="2056" width="12.7109375" customWidth="1"/>
    <col min="2305" max="2305" width="4.5703125" customWidth="1"/>
    <col min="2306" max="2306" width="60.28515625" customWidth="1"/>
    <col min="2307" max="2312" width="12.7109375" customWidth="1"/>
    <col min="2561" max="2561" width="4.5703125" customWidth="1"/>
    <col min="2562" max="2562" width="60.28515625" customWidth="1"/>
    <col min="2563" max="2568" width="12.7109375" customWidth="1"/>
    <col min="2817" max="2817" width="4.5703125" customWidth="1"/>
    <col min="2818" max="2818" width="60.28515625" customWidth="1"/>
    <col min="2819" max="2824" width="12.7109375" customWidth="1"/>
    <col min="3073" max="3073" width="4.5703125" customWidth="1"/>
    <col min="3074" max="3074" width="60.28515625" customWidth="1"/>
    <col min="3075" max="3080" width="12.7109375" customWidth="1"/>
    <col min="3329" max="3329" width="4.5703125" customWidth="1"/>
    <col min="3330" max="3330" width="60.28515625" customWidth="1"/>
    <col min="3331" max="3336" width="12.7109375" customWidth="1"/>
    <col min="3585" max="3585" width="4.5703125" customWidth="1"/>
    <col min="3586" max="3586" width="60.28515625" customWidth="1"/>
    <col min="3587" max="3592" width="12.7109375" customWidth="1"/>
    <col min="3841" max="3841" width="4.5703125" customWidth="1"/>
    <col min="3842" max="3842" width="60.28515625" customWidth="1"/>
    <col min="3843" max="3848" width="12.7109375" customWidth="1"/>
    <col min="4097" max="4097" width="4.5703125" customWidth="1"/>
    <col min="4098" max="4098" width="60.28515625" customWidth="1"/>
    <col min="4099" max="4104" width="12.7109375" customWidth="1"/>
    <col min="4353" max="4353" width="4.5703125" customWidth="1"/>
    <col min="4354" max="4354" width="60.28515625" customWidth="1"/>
    <col min="4355" max="4360" width="12.7109375" customWidth="1"/>
    <col min="4609" max="4609" width="4.5703125" customWidth="1"/>
    <col min="4610" max="4610" width="60.28515625" customWidth="1"/>
    <col min="4611" max="4616" width="12.7109375" customWidth="1"/>
    <col min="4865" max="4865" width="4.5703125" customWidth="1"/>
    <col min="4866" max="4866" width="60.28515625" customWidth="1"/>
    <col min="4867" max="4872" width="12.7109375" customWidth="1"/>
    <col min="5121" max="5121" width="4.5703125" customWidth="1"/>
    <col min="5122" max="5122" width="60.28515625" customWidth="1"/>
    <col min="5123" max="5128" width="12.7109375" customWidth="1"/>
    <col min="5377" max="5377" width="4.5703125" customWidth="1"/>
    <col min="5378" max="5378" width="60.28515625" customWidth="1"/>
    <col min="5379" max="5384" width="12.7109375" customWidth="1"/>
    <col min="5633" max="5633" width="4.5703125" customWidth="1"/>
    <col min="5634" max="5634" width="60.28515625" customWidth="1"/>
    <col min="5635" max="5640" width="12.7109375" customWidth="1"/>
    <col min="5889" max="5889" width="4.5703125" customWidth="1"/>
    <col min="5890" max="5890" width="60.28515625" customWidth="1"/>
    <col min="5891" max="5896" width="12.7109375" customWidth="1"/>
    <col min="6145" max="6145" width="4.5703125" customWidth="1"/>
    <col min="6146" max="6146" width="60.28515625" customWidth="1"/>
    <col min="6147" max="6152" width="12.7109375" customWidth="1"/>
    <col min="6401" max="6401" width="4.5703125" customWidth="1"/>
    <col min="6402" max="6402" width="60.28515625" customWidth="1"/>
    <col min="6403" max="6408" width="12.7109375" customWidth="1"/>
    <col min="6657" max="6657" width="4.5703125" customWidth="1"/>
    <col min="6658" max="6658" width="60.28515625" customWidth="1"/>
    <col min="6659" max="6664" width="12.7109375" customWidth="1"/>
    <col min="6913" max="6913" width="4.5703125" customWidth="1"/>
    <col min="6914" max="6914" width="60.28515625" customWidth="1"/>
    <col min="6915" max="6920" width="12.7109375" customWidth="1"/>
    <col min="7169" max="7169" width="4.5703125" customWidth="1"/>
    <col min="7170" max="7170" width="60.28515625" customWidth="1"/>
    <col min="7171" max="7176" width="12.7109375" customWidth="1"/>
    <col min="7425" max="7425" width="4.5703125" customWidth="1"/>
    <col min="7426" max="7426" width="60.28515625" customWidth="1"/>
    <col min="7427" max="7432" width="12.7109375" customWidth="1"/>
    <col min="7681" max="7681" width="4.5703125" customWidth="1"/>
    <col min="7682" max="7682" width="60.28515625" customWidth="1"/>
    <col min="7683" max="7688" width="12.7109375" customWidth="1"/>
    <col min="7937" max="7937" width="4.5703125" customWidth="1"/>
    <col min="7938" max="7938" width="60.28515625" customWidth="1"/>
    <col min="7939" max="7944" width="12.7109375" customWidth="1"/>
    <col min="8193" max="8193" width="4.5703125" customWidth="1"/>
    <col min="8194" max="8194" width="60.28515625" customWidth="1"/>
    <col min="8195" max="8200" width="12.7109375" customWidth="1"/>
    <col min="8449" max="8449" width="4.5703125" customWidth="1"/>
    <col min="8450" max="8450" width="60.28515625" customWidth="1"/>
    <col min="8451" max="8456" width="12.7109375" customWidth="1"/>
    <col min="8705" max="8705" width="4.5703125" customWidth="1"/>
    <col min="8706" max="8706" width="60.28515625" customWidth="1"/>
    <col min="8707" max="8712" width="12.7109375" customWidth="1"/>
    <col min="8961" max="8961" width="4.5703125" customWidth="1"/>
    <col min="8962" max="8962" width="60.28515625" customWidth="1"/>
    <col min="8963" max="8968" width="12.7109375" customWidth="1"/>
    <col min="9217" max="9217" width="4.5703125" customWidth="1"/>
    <col min="9218" max="9218" width="60.28515625" customWidth="1"/>
    <col min="9219" max="9224" width="12.7109375" customWidth="1"/>
    <col min="9473" max="9473" width="4.5703125" customWidth="1"/>
    <col min="9474" max="9474" width="60.28515625" customWidth="1"/>
    <col min="9475" max="9480" width="12.7109375" customWidth="1"/>
    <col min="9729" max="9729" width="4.5703125" customWidth="1"/>
    <col min="9730" max="9730" width="60.28515625" customWidth="1"/>
    <col min="9731" max="9736" width="12.7109375" customWidth="1"/>
    <col min="9985" max="9985" width="4.5703125" customWidth="1"/>
    <col min="9986" max="9986" width="60.28515625" customWidth="1"/>
    <col min="9987" max="9992" width="12.7109375" customWidth="1"/>
    <col min="10241" max="10241" width="4.5703125" customWidth="1"/>
    <col min="10242" max="10242" width="60.28515625" customWidth="1"/>
    <col min="10243" max="10248" width="12.7109375" customWidth="1"/>
    <col min="10497" max="10497" width="4.5703125" customWidth="1"/>
    <col min="10498" max="10498" width="60.28515625" customWidth="1"/>
    <col min="10499" max="10504" width="12.7109375" customWidth="1"/>
    <col min="10753" max="10753" width="4.5703125" customWidth="1"/>
    <col min="10754" max="10754" width="60.28515625" customWidth="1"/>
    <col min="10755" max="10760" width="12.7109375" customWidth="1"/>
    <col min="11009" max="11009" width="4.5703125" customWidth="1"/>
    <col min="11010" max="11010" width="60.28515625" customWidth="1"/>
    <col min="11011" max="11016" width="12.7109375" customWidth="1"/>
    <col min="11265" max="11265" width="4.5703125" customWidth="1"/>
    <col min="11266" max="11266" width="60.28515625" customWidth="1"/>
    <col min="11267" max="11272" width="12.7109375" customWidth="1"/>
    <col min="11521" max="11521" width="4.5703125" customWidth="1"/>
    <col min="11522" max="11522" width="60.28515625" customWidth="1"/>
    <col min="11523" max="11528" width="12.7109375" customWidth="1"/>
    <col min="11777" max="11777" width="4.5703125" customWidth="1"/>
    <col min="11778" max="11778" width="60.28515625" customWidth="1"/>
    <col min="11779" max="11784" width="12.7109375" customWidth="1"/>
    <col min="12033" max="12033" width="4.5703125" customWidth="1"/>
    <col min="12034" max="12034" width="60.28515625" customWidth="1"/>
    <col min="12035" max="12040" width="12.7109375" customWidth="1"/>
    <col min="12289" max="12289" width="4.5703125" customWidth="1"/>
    <col min="12290" max="12290" width="60.28515625" customWidth="1"/>
    <col min="12291" max="12296" width="12.7109375" customWidth="1"/>
    <col min="12545" max="12545" width="4.5703125" customWidth="1"/>
    <col min="12546" max="12546" width="60.28515625" customWidth="1"/>
    <col min="12547" max="12552" width="12.7109375" customWidth="1"/>
    <col min="12801" max="12801" width="4.5703125" customWidth="1"/>
    <col min="12802" max="12802" width="60.28515625" customWidth="1"/>
    <col min="12803" max="12808" width="12.7109375" customWidth="1"/>
    <col min="13057" max="13057" width="4.5703125" customWidth="1"/>
    <col min="13058" max="13058" width="60.28515625" customWidth="1"/>
    <col min="13059" max="13064" width="12.7109375" customWidth="1"/>
    <col min="13313" max="13313" width="4.5703125" customWidth="1"/>
    <col min="13314" max="13314" width="60.28515625" customWidth="1"/>
    <col min="13315" max="13320" width="12.7109375" customWidth="1"/>
    <col min="13569" max="13569" width="4.5703125" customWidth="1"/>
    <col min="13570" max="13570" width="60.28515625" customWidth="1"/>
    <col min="13571" max="13576" width="12.7109375" customWidth="1"/>
    <col min="13825" max="13825" width="4.5703125" customWidth="1"/>
    <col min="13826" max="13826" width="60.28515625" customWidth="1"/>
    <col min="13827" max="13832" width="12.7109375" customWidth="1"/>
    <col min="14081" max="14081" width="4.5703125" customWidth="1"/>
    <col min="14082" max="14082" width="60.28515625" customWidth="1"/>
    <col min="14083" max="14088" width="12.7109375" customWidth="1"/>
    <col min="14337" max="14337" width="4.5703125" customWidth="1"/>
    <col min="14338" max="14338" width="60.28515625" customWidth="1"/>
    <col min="14339" max="14344" width="12.7109375" customWidth="1"/>
    <col min="14593" max="14593" width="4.5703125" customWidth="1"/>
    <col min="14594" max="14594" width="60.28515625" customWidth="1"/>
    <col min="14595" max="14600" width="12.7109375" customWidth="1"/>
    <col min="14849" max="14849" width="4.5703125" customWidth="1"/>
    <col min="14850" max="14850" width="60.28515625" customWidth="1"/>
    <col min="14851" max="14856" width="12.7109375" customWidth="1"/>
    <col min="15105" max="15105" width="4.5703125" customWidth="1"/>
    <col min="15106" max="15106" width="60.28515625" customWidth="1"/>
    <col min="15107" max="15112" width="12.7109375" customWidth="1"/>
    <col min="15361" max="15361" width="4.5703125" customWidth="1"/>
    <col min="15362" max="15362" width="60.28515625" customWidth="1"/>
    <col min="15363" max="15368" width="12.7109375" customWidth="1"/>
    <col min="15617" max="15617" width="4.5703125" customWidth="1"/>
    <col min="15618" max="15618" width="60.28515625" customWidth="1"/>
    <col min="15619" max="15624" width="12.7109375" customWidth="1"/>
    <col min="15873" max="15873" width="4.5703125" customWidth="1"/>
    <col min="15874" max="15874" width="60.28515625" customWidth="1"/>
    <col min="15875" max="15880" width="12.7109375" customWidth="1"/>
    <col min="16129" max="16129" width="4.5703125" customWidth="1"/>
    <col min="16130" max="16130" width="60.28515625" customWidth="1"/>
    <col min="16131" max="16136" width="12.7109375" customWidth="1"/>
  </cols>
  <sheetData>
    <row r="1" spans="1:8">
      <c r="A1" s="385" t="s">
        <v>141</v>
      </c>
      <c r="B1" s="385"/>
      <c r="C1" s="385"/>
      <c r="D1" s="385"/>
      <c r="E1" s="385"/>
      <c r="F1" s="385"/>
      <c r="G1" s="385"/>
      <c r="H1" s="385"/>
    </row>
    <row r="2" spans="1:8">
      <c r="A2" s="385" t="s">
        <v>142</v>
      </c>
      <c r="B2" s="385"/>
      <c r="C2" s="385"/>
      <c r="D2" s="385"/>
      <c r="E2" s="385"/>
      <c r="F2" s="385"/>
      <c r="G2" s="385"/>
      <c r="H2" s="385"/>
    </row>
    <row r="3" spans="1:8">
      <c r="A3" s="385" t="s">
        <v>412</v>
      </c>
      <c r="B3" s="385"/>
      <c r="C3" s="385"/>
      <c r="D3" s="385"/>
      <c r="E3" s="385"/>
      <c r="F3" s="385"/>
      <c r="G3" s="385"/>
      <c r="H3" s="385"/>
    </row>
    <row r="4" spans="1:8" s="285" customFormat="1">
      <c r="A4" s="385" t="s">
        <v>464</v>
      </c>
      <c r="B4" s="385"/>
      <c r="C4" s="385"/>
      <c r="D4" s="385"/>
      <c r="E4" s="385"/>
      <c r="F4" s="385"/>
      <c r="G4" s="385"/>
      <c r="H4" s="385"/>
    </row>
    <row r="5" spans="1:8" s="285" customFormat="1">
      <c r="A5" s="386" t="s">
        <v>173</v>
      </c>
      <c r="B5" s="386"/>
      <c r="C5" s="386"/>
      <c r="D5" s="386"/>
      <c r="E5" s="386"/>
      <c r="F5" s="386"/>
      <c r="G5" s="386"/>
      <c r="H5" s="386"/>
    </row>
    <row r="6" spans="1:8">
      <c r="A6" s="408" t="s">
        <v>330</v>
      </c>
      <c r="B6" s="408"/>
      <c r="C6" s="408"/>
      <c r="D6" s="408"/>
      <c r="E6" s="408"/>
      <c r="F6" s="408"/>
      <c r="G6" s="408"/>
      <c r="H6" s="408"/>
    </row>
    <row r="7" spans="1:8">
      <c r="A7" s="414" t="s">
        <v>225</v>
      </c>
      <c r="B7" s="414"/>
      <c r="C7" s="415" t="s">
        <v>331</v>
      </c>
      <c r="D7" s="415"/>
      <c r="E7" s="415"/>
      <c r="F7" s="415"/>
      <c r="G7" s="415"/>
      <c r="H7" s="415" t="s">
        <v>332</v>
      </c>
    </row>
    <row r="8" spans="1:8" ht="45">
      <c r="A8" s="416"/>
      <c r="B8" s="416"/>
      <c r="C8" s="417" t="s">
        <v>226</v>
      </c>
      <c r="D8" s="417" t="s">
        <v>333</v>
      </c>
      <c r="E8" s="417" t="s">
        <v>257</v>
      </c>
      <c r="F8" s="417" t="s">
        <v>210</v>
      </c>
      <c r="G8" s="417" t="s">
        <v>227</v>
      </c>
      <c r="H8" s="418"/>
    </row>
    <row r="9" spans="1:8" ht="18.95" customHeight="1">
      <c r="A9" s="416"/>
      <c r="B9" s="416"/>
      <c r="C9" s="417">
        <v>1</v>
      </c>
      <c r="D9" s="417">
        <v>2</v>
      </c>
      <c r="E9" s="417" t="s">
        <v>334</v>
      </c>
      <c r="F9" s="417">
        <v>4</v>
      </c>
      <c r="G9" s="417">
        <v>5</v>
      </c>
      <c r="H9" s="417" t="s">
        <v>335</v>
      </c>
    </row>
    <row r="10" spans="1:8" s="422" customFormat="1" ht="18.95" customHeight="1">
      <c r="A10" s="419" t="s">
        <v>336</v>
      </c>
      <c r="B10" s="420"/>
      <c r="C10" s="421">
        <f t="shared" ref="C10:H10" si="0">C11+C12+C13+C16+C17+C20</f>
        <v>21245149</v>
      </c>
      <c r="D10" s="421">
        <f t="shared" si="0"/>
        <v>1699076</v>
      </c>
      <c r="E10" s="421">
        <f t="shared" si="0"/>
        <v>22944225</v>
      </c>
      <c r="F10" s="421">
        <f t="shared" si="0"/>
        <v>21977246</v>
      </c>
      <c r="G10" s="421">
        <f t="shared" si="0"/>
        <v>20948298</v>
      </c>
      <c r="H10" s="421">
        <f t="shared" si="0"/>
        <v>966979</v>
      </c>
    </row>
    <row r="11" spans="1:8" s="422" customFormat="1" ht="18.95" customHeight="1">
      <c r="A11" s="435" t="s">
        <v>465</v>
      </c>
      <c r="B11" s="436"/>
      <c r="C11" s="428">
        <v>21245149</v>
      </c>
      <c r="D11" s="428">
        <v>1699076</v>
      </c>
      <c r="E11" s="428">
        <f>C11+D11</f>
        <v>22944225</v>
      </c>
      <c r="F11" s="428">
        <v>21977246</v>
      </c>
      <c r="G11" s="428">
        <v>20948298</v>
      </c>
      <c r="H11" s="428">
        <f>E11-F11</f>
        <v>966979</v>
      </c>
    </row>
    <row r="12" spans="1:8" s="422" customFormat="1" ht="18.95" customHeight="1">
      <c r="A12" s="435" t="s">
        <v>466</v>
      </c>
      <c r="B12" s="436"/>
      <c r="C12" s="428">
        <v>0</v>
      </c>
      <c r="D12" s="428">
        <v>0</v>
      </c>
      <c r="E12" s="428">
        <v>0</v>
      </c>
      <c r="F12" s="428">
        <v>0</v>
      </c>
      <c r="G12" s="428">
        <v>0</v>
      </c>
      <c r="H12" s="428">
        <f>E12-F12</f>
        <v>0</v>
      </c>
    </row>
    <row r="13" spans="1:8" s="422" customFormat="1" ht="18.95" customHeight="1">
      <c r="A13" s="435" t="s">
        <v>467</v>
      </c>
      <c r="B13" s="436"/>
      <c r="C13" s="428">
        <f t="shared" ref="C13:H13" si="1">SUM(C14:C15)</f>
        <v>0</v>
      </c>
      <c r="D13" s="428">
        <f t="shared" si="1"/>
        <v>0</v>
      </c>
      <c r="E13" s="428">
        <f t="shared" si="1"/>
        <v>0</v>
      </c>
      <c r="F13" s="428">
        <f t="shared" si="1"/>
        <v>0</v>
      </c>
      <c r="G13" s="428">
        <f t="shared" si="1"/>
        <v>0</v>
      </c>
      <c r="H13" s="428">
        <f t="shared" si="1"/>
        <v>0</v>
      </c>
    </row>
    <row r="14" spans="1:8" s="422" customFormat="1" ht="18.95" customHeight="1">
      <c r="A14" s="426"/>
      <c r="B14" s="427" t="s">
        <v>468</v>
      </c>
      <c r="C14" s="437">
        <v>0</v>
      </c>
      <c r="D14" s="437">
        <v>0</v>
      </c>
      <c r="E14" s="437">
        <f>C14+D14</f>
        <v>0</v>
      </c>
      <c r="F14" s="437">
        <v>0</v>
      </c>
      <c r="G14" s="437">
        <v>0</v>
      </c>
      <c r="H14" s="437">
        <f>E14-F14</f>
        <v>0</v>
      </c>
    </row>
    <row r="15" spans="1:8" s="422" customFormat="1" ht="18.95" customHeight="1">
      <c r="A15" s="426"/>
      <c r="B15" s="427" t="s">
        <v>469</v>
      </c>
      <c r="C15" s="437">
        <v>0</v>
      </c>
      <c r="D15" s="437">
        <v>0</v>
      </c>
      <c r="E15" s="437">
        <f>C15+D15</f>
        <v>0</v>
      </c>
      <c r="F15" s="437">
        <v>0</v>
      </c>
      <c r="G15" s="437">
        <v>0</v>
      </c>
      <c r="H15" s="437">
        <f>E15-F15</f>
        <v>0</v>
      </c>
    </row>
    <row r="16" spans="1:8" s="422" customFormat="1" ht="18.95" customHeight="1">
      <c r="A16" s="435" t="s">
        <v>470</v>
      </c>
      <c r="B16" s="436"/>
      <c r="C16" s="428">
        <v>0</v>
      </c>
      <c r="D16" s="428">
        <v>0</v>
      </c>
      <c r="E16" s="428">
        <f>C16+D16</f>
        <v>0</v>
      </c>
      <c r="F16" s="428">
        <v>0</v>
      </c>
      <c r="G16" s="428">
        <v>0</v>
      </c>
      <c r="H16" s="428">
        <f>E16-F16</f>
        <v>0</v>
      </c>
    </row>
    <row r="17" spans="1:8" s="422" customFormat="1" ht="18.95" customHeight="1">
      <c r="A17" s="435" t="s">
        <v>471</v>
      </c>
      <c r="B17" s="436"/>
      <c r="C17" s="428">
        <f t="shared" ref="C17:H17" si="2">SUM(C18:C19)</f>
        <v>0</v>
      </c>
      <c r="D17" s="428">
        <f t="shared" si="2"/>
        <v>0</v>
      </c>
      <c r="E17" s="428">
        <f t="shared" si="2"/>
        <v>0</v>
      </c>
      <c r="F17" s="428">
        <f t="shared" si="2"/>
        <v>0</v>
      </c>
      <c r="G17" s="428">
        <f t="shared" si="2"/>
        <v>0</v>
      </c>
      <c r="H17" s="428">
        <f t="shared" si="2"/>
        <v>0</v>
      </c>
    </row>
    <row r="18" spans="1:8" s="422" customFormat="1" ht="18.95" customHeight="1">
      <c r="A18" s="426"/>
      <c r="B18" s="427" t="s">
        <v>472</v>
      </c>
      <c r="C18" s="438">
        <v>0</v>
      </c>
      <c r="D18" s="438">
        <v>0</v>
      </c>
      <c r="E18" s="438">
        <f>C18+D18</f>
        <v>0</v>
      </c>
      <c r="F18" s="438">
        <v>0</v>
      </c>
      <c r="G18" s="438">
        <v>0</v>
      </c>
      <c r="H18" s="438">
        <f>E18+F18</f>
        <v>0</v>
      </c>
    </row>
    <row r="19" spans="1:8" s="429" customFormat="1" ht="18.95" customHeight="1">
      <c r="A19" s="426"/>
      <c r="B19" s="427" t="s">
        <v>473</v>
      </c>
      <c r="C19" s="438">
        <v>0</v>
      </c>
      <c r="D19" s="438">
        <v>0</v>
      </c>
      <c r="E19" s="438">
        <f>C19+D19</f>
        <v>0</v>
      </c>
      <c r="F19" s="438">
        <v>0</v>
      </c>
      <c r="G19" s="438">
        <v>0</v>
      </c>
      <c r="H19" s="438">
        <f>E19+F19</f>
        <v>0</v>
      </c>
    </row>
    <row r="20" spans="1:8" s="422" customFormat="1" ht="18.95" customHeight="1">
      <c r="A20" s="435" t="s">
        <v>474</v>
      </c>
      <c r="B20" s="436"/>
      <c r="C20" s="428">
        <v>0</v>
      </c>
      <c r="D20" s="428">
        <v>0</v>
      </c>
      <c r="E20" s="428">
        <f>C20+D20</f>
        <v>0</v>
      </c>
      <c r="F20" s="428">
        <v>0</v>
      </c>
      <c r="G20" s="428">
        <v>0</v>
      </c>
      <c r="H20" s="428">
        <f>E20-F20</f>
        <v>0</v>
      </c>
    </row>
    <row r="21" spans="1:8" s="422" customFormat="1" ht="18.95" customHeight="1">
      <c r="A21" s="426"/>
      <c r="B21" s="427"/>
      <c r="C21" s="430"/>
      <c r="D21" s="439"/>
      <c r="E21" s="430"/>
      <c r="F21" s="430"/>
      <c r="G21" s="430"/>
      <c r="H21" s="430"/>
    </row>
    <row r="22" spans="1:8" s="422" customFormat="1" ht="18.95" customHeight="1">
      <c r="A22" s="419" t="s">
        <v>413</v>
      </c>
      <c r="B22" s="420"/>
      <c r="C22" s="421">
        <f t="shared" ref="C22:H22" si="3">C23+C24+C25+C28+C29+C32</f>
        <v>0</v>
      </c>
      <c r="D22" s="421">
        <f t="shared" si="3"/>
        <v>0</v>
      </c>
      <c r="E22" s="421">
        <f t="shared" si="3"/>
        <v>0</v>
      </c>
      <c r="F22" s="421">
        <f t="shared" si="3"/>
        <v>0</v>
      </c>
      <c r="G22" s="421">
        <f t="shared" si="3"/>
        <v>0</v>
      </c>
      <c r="H22" s="421">
        <f t="shared" si="3"/>
        <v>0</v>
      </c>
    </row>
    <row r="23" spans="1:8" s="422" customFormat="1" ht="18.95" customHeight="1">
      <c r="A23" s="435" t="s">
        <v>465</v>
      </c>
      <c r="B23" s="436"/>
      <c r="C23" s="430">
        <v>0</v>
      </c>
      <c r="D23" s="430">
        <v>0</v>
      </c>
      <c r="E23" s="430">
        <f>C23+D23</f>
        <v>0</v>
      </c>
      <c r="F23" s="430">
        <v>0</v>
      </c>
      <c r="G23" s="430">
        <v>0</v>
      </c>
      <c r="H23" s="430">
        <f>E23-F23</f>
        <v>0</v>
      </c>
    </row>
    <row r="24" spans="1:8" s="422" customFormat="1" ht="18.95" customHeight="1">
      <c r="A24" s="435" t="s">
        <v>466</v>
      </c>
      <c r="B24" s="436"/>
      <c r="C24" s="430">
        <v>0</v>
      </c>
      <c r="D24" s="430">
        <v>0</v>
      </c>
      <c r="E24" s="430">
        <f>C24+D24</f>
        <v>0</v>
      </c>
      <c r="F24" s="430">
        <v>0</v>
      </c>
      <c r="G24" s="430">
        <v>0</v>
      </c>
      <c r="H24" s="430">
        <f>E24-F24</f>
        <v>0</v>
      </c>
    </row>
    <row r="25" spans="1:8" s="422" customFormat="1" ht="18.95" customHeight="1">
      <c r="A25" s="435" t="s">
        <v>467</v>
      </c>
      <c r="B25" s="436"/>
      <c r="C25" s="430">
        <f t="shared" ref="C25:H25" si="4">SUM(C26:C27)</f>
        <v>0</v>
      </c>
      <c r="D25" s="430">
        <f t="shared" si="4"/>
        <v>0</v>
      </c>
      <c r="E25" s="430">
        <f t="shared" si="4"/>
        <v>0</v>
      </c>
      <c r="F25" s="430">
        <f t="shared" si="4"/>
        <v>0</v>
      </c>
      <c r="G25" s="430">
        <f t="shared" si="4"/>
        <v>0</v>
      </c>
      <c r="H25" s="430">
        <f t="shared" si="4"/>
        <v>0</v>
      </c>
    </row>
    <row r="26" spans="1:8" s="422" customFormat="1" ht="18.95" customHeight="1">
      <c r="A26" s="426"/>
      <c r="B26" s="427" t="s">
        <v>468</v>
      </c>
      <c r="C26" s="440">
        <v>0</v>
      </c>
      <c r="D26" s="440">
        <v>0</v>
      </c>
      <c r="E26" s="440">
        <f>C26+D26</f>
        <v>0</v>
      </c>
      <c r="F26" s="440">
        <v>0</v>
      </c>
      <c r="G26" s="440">
        <v>0</v>
      </c>
      <c r="H26" s="440">
        <f>E26-F26</f>
        <v>0</v>
      </c>
    </row>
    <row r="27" spans="1:8" s="429" customFormat="1" ht="18.95" customHeight="1">
      <c r="A27" s="426"/>
      <c r="B27" s="427" t="s">
        <v>469</v>
      </c>
      <c r="C27" s="440">
        <v>0</v>
      </c>
      <c r="D27" s="440">
        <v>0</v>
      </c>
      <c r="E27" s="440">
        <f>C27+D27</f>
        <v>0</v>
      </c>
      <c r="F27" s="440">
        <v>0</v>
      </c>
      <c r="G27" s="440">
        <v>0</v>
      </c>
      <c r="H27" s="440">
        <f>E27-F27</f>
        <v>0</v>
      </c>
    </row>
    <row r="28" spans="1:8" s="422" customFormat="1" ht="18.95" customHeight="1">
      <c r="A28" s="435" t="s">
        <v>470</v>
      </c>
      <c r="B28" s="436"/>
      <c r="C28" s="430">
        <v>0</v>
      </c>
      <c r="D28" s="430">
        <v>0</v>
      </c>
      <c r="E28" s="430">
        <f>C28+D28</f>
        <v>0</v>
      </c>
      <c r="F28" s="430">
        <v>0</v>
      </c>
      <c r="G28" s="430">
        <v>0</v>
      </c>
      <c r="H28" s="430">
        <f>E28-F28</f>
        <v>0</v>
      </c>
    </row>
    <row r="29" spans="1:8" s="422" customFormat="1" ht="21" customHeight="1">
      <c r="A29" s="435" t="s">
        <v>471</v>
      </c>
      <c r="B29" s="436"/>
      <c r="C29" s="430">
        <f t="shared" ref="C29:H29" si="5">SUM(C30:C31)</f>
        <v>0</v>
      </c>
      <c r="D29" s="430">
        <f t="shared" si="5"/>
        <v>0</v>
      </c>
      <c r="E29" s="430">
        <f t="shared" si="5"/>
        <v>0</v>
      </c>
      <c r="F29" s="430">
        <f t="shared" si="5"/>
        <v>0</v>
      </c>
      <c r="G29" s="430">
        <f t="shared" si="5"/>
        <v>0</v>
      </c>
      <c r="H29" s="430">
        <f t="shared" si="5"/>
        <v>0</v>
      </c>
    </row>
    <row r="30" spans="1:8" s="422" customFormat="1" ht="18.95" customHeight="1">
      <c r="A30" s="426"/>
      <c r="B30" s="427" t="s">
        <v>472</v>
      </c>
      <c r="C30" s="440">
        <v>0</v>
      </c>
      <c r="D30" s="440">
        <v>0</v>
      </c>
      <c r="E30" s="440">
        <f>C30+D30</f>
        <v>0</v>
      </c>
      <c r="F30" s="440">
        <v>0</v>
      </c>
      <c r="G30" s="440">
        <v>0</v>
      </c>
      <c r="H30" s="440">
        <f>E30-F30</f>
        <v>0</v>
      </c>
    </row>
    <row r="31" spans="1:8" s="422" customFormat="1" ht="18.95" customHeight="1">
      <c r="A31" s="426"/>
      <c r="B31" s="427" t="s">
        <v>473</v>
      </c>
      <c r="C31" s="440">
        <v>0</v>
      </c>
      <c r="D31" s="440">
        <v>0</v>
      </c>
      <c r="E31" s="440">
        <f>C31+D31</f>
        <v>0</v>
      </c>
      <c r="F31" s="440">
        <v>0</v>
      </c>
      <c r="G31" s="440">
        <v>0</v>
      </c>
      <c r="H31" s="440">
        <f>E31-F31</f>
        <v>0</v>
      </c>
    </row>
    <row r="32" spans="1:8" s="422" customFormat="1" ht="9.9499999999999993" customHeight="1">
      <c r="A32" s="435" t="s">
        <v>474</v>
      </c>
      <c r="B32" s="436"/>
      <c r="C32" s="430">
        <v>0</v>
      </c>
      <c r="D32" s="430">
        <v>0</v>
      </c>
      <c r="E32" s="430">
        <f>C32+D32</f>
        <v>0</v>
      </c>
      <c r="F32" s="430">
        <v>0</v>
      </c>
      <c r="G32" s="430">
        <v>0</v>
      </c>
      <c r="H32" s="430">
        <f>E32-F32</f>
        <v>0</v>
      </c>
    </row>
    <row r="33" spans="1:8" s="429" customFormat="1" ht="18.95" customHeight="1">
      <c r="A33" s="426"/>
      <c r="B33" s="427"/>
      <c r="C33" s="430"/>
      <c r="D33" s="430"/>
      <c r="E33" s="430"/>
      <c r="F33" s="430"/>
      <c r="G33" s="430"/>
      <c r="H33" s="430"/>
    </row>
    <row r="34" spans="1:8">
      <c r="A34" s="441" t="s">
        <v>475</v>
      </c>
      <c r="B34" s="442"/>
      <c r="C34" s="443">
        <f t="shared" ref="C34:H34" si="6">C10+C22</f>
        <v>21245149</v>
      </c>
      <c r="D34" s="443">
        <f t="shared" si="6"/>
        <v>1699076</v>
      </c>
      <c r="E34" s="443">
        <f t="shared" si="6"/>
        <v>22944225</v>
      </c>
      <c r="F34" s="443">
        <f t="shared" si="6"/>
        <v>21977246</v>
      </c>
      <c r="G34" s="443">
        <f t="shared" si="6"/>
        <v>20948298</v>
      </c>
      <c r="H34" s="443">
        <f t="shared" si="6"/>
        <v>966979</v>
      </c>
    </row>
    <row r="35" spans="1:8">
      <c r="A35" s="444"/>
      <c r="B35" s="445"/>
      <c r="C35" s="446"/>
      <c r="D35" s="446"/>
      <c r="E35" s="446"/>
      <c r="F35" s="446"/>
      <c r="G35" s="446"/>
      <c r="H35" s="446"/>
    </row>
    <row r="36" spans="1:8">
      <c r="C36" s="407"/>
      <c r="D36" s="407"/>
      <c r="E36" s="407"/>
      <c r="F36" s="407"/>
      <c r="G36" s="407"/>
      <c r="H36" s="407"/>
    </row>
    <row r="39" spans="1:8" s="285" customFormat="1">
      <c r="A39" s="434"/>
      <c r="B39" s="299"/>
      <c r="C39" s="299"/>
      <c r="D39" s="299"/>
      <c r="E39" s="299"/>
      <c r="F39" s="299"/>
      <c r="G39" s="299"/>
      <c r="H39" s="299"/>
    </row>
    <row r="40" spans="1:8">
      <c r="C40" s="407"/>
      <c r="D40" s="407"/>
      <c r="E40" s="407"/>
      <c r="F40" s="407"/>
      <c r="G40" s="407"/>
      <c r="H40" s="407"/>
    </row>
  </sheetData>
  <mergeCells count="24">
    <mergeCell ref="A24:B24"/>
    <mergeCell ref="A25:B25"/>
    <mergeCell ref="A28:B28"/>
    <mergeCell ref="A29:B29"/>
    <mergeCell ref="A32:B32"/>
    <mergeCell ref="A34:B34"/>
    <mergeCell ref="A13:B13"/>
    <mergeCell ref="A16:B16"/>
    <mergeCell ref="A17:B17"/>
    <mergeCell ref="A20:B20"/>
    <mergeCell ref="A22:B22"/>
    <mergeCell ref="A23:B23"/>
    <mergeCell ref="A7:B9"/>
    <mergeCell ref="C7:G7"/>
    <mergeCell ref="H7:H8"/>
    <mergeCell ref="A10:B10"/>
    <mergeCell ref="A11:B11"/>
    <mergeCell ref="A12:B12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0" orientation="landscape" horizontalDpi="300" verticalDpi="300" r:id="rId1"/>
  <headerFooter>
    <oddFooter>&amp;R&amp;8LDF /6.&amp;P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view="pageBreakPreview" zoomScale="85" zoomScaleNormal="85" zoomScaleSheetLayoutView="85" workbookViewId="0">
      <selection activeCell="F11" sqref="F11"/>
    </sheetView>
  </sheetViews>
  <sheetFormatPr baseColWidth="10" defaultColWidth="11.42578125" defaultRowHeight="12"/>
  <cols>
    <col min="1" max="1" width="4.85546875" style="174" customWidth="1"/>
    <col min="2" max="2" width="28.140625" style="174" customWidth="1"/>
    <col min="3" max="3" width="18.85546875" style="174" customWidth="1"/>
    <col min="4" max="10" width="16.7109375" style="174" customWidth="1"/>
    <col min="11" max="11" width="11.42578125" style="95"/>
    <col min="12" max="12" width="19" style="95" customWidth="1"/>
    <col min="13" max="16384" width="11.42578125" style="95"/>
  </cols>
  <sheetData>
    <row r="1" spans="1:20" ht="20.100000000000001" customHeight="1">
      <c r="A1" s="93" t="s">
        <v>141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20.100000000000001" customHeight="1">
      <c r="A2" s="93" t="s">
        <v>142</v>
      </c>
      <c r="B2" s="93"/>
      <c r="C2" s="93"/>
      <c r="D2" s="93"/>
      <c r="E2" s="93"/>
      <c r="F2" s="93"/>
      <c r="G2" s="93"/>
      <c r="H2" s="93"/>
      <c r="I2" s="93"/>
      <c r="J2" s="93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20.100000000000001" customHeight="1">
      <c r="A3" s="97" t="s">
        <v>144</v>
      </c>
      <c r="B3" s="97"/>
      <c r="C3" s="97"/>
      <c r="D3" s="97"/>
      <c r="E3" s="97"/>
      <c r="F3" s="97"/>
      <c r="G3" s="97"/>
      <c r="H3" s="97"/>
      <c r="I3" s="97"/>
      <c r="J3" s="97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20.100000000000001" customHeight="1">
      <c r="A4" s="97" t="s">
        <v>145</v>
      </c>
      <c r="B4" s="97"/>
      <c r="C4" s="97"/>
      <c r="D4" s="97"/>
      <c r="E4" s="97"/>
      <c r="F4" s="97"/>
      <c r="G4" s="97"/>
      <c r="H4" s="97"/>
      <c r="I4" s="97"/>
      <c r="J4" s="97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18" customHeight="1" thickBot="1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80.25" customHeight="1" thickBot="1">
      <c r="A6" s="99" t="s">
        <v>146</v>
      </c>
      <c r="B6" s="100"/>
      <c r="C6" s="100"/>
      <c r="D6" s="101" t="s">
        <v>147</v>
      </c>
      <c r="E6" s="102" t="s">
        <v>148</v>
      </c>
      <c r="F6" s="102" t="s">
        <v>149</v>
      </c>
      <c r="G6" s="102" t="s">
        <v>150</v>
      </c>
      <c r="H6" s="103" t="s">
        <v>151</v>
      </c>
      <c r="I6" s="103" t="s">
        <v>152</v>
      </c>
      <c r="J6" s="103" t="s">
        <v>153</v>
      </c>
    </row>
    <row r="7" spans="1:20" ht="18.75" customHeight="1">
      <c r="A7" s="104" t="s">
        <v>154</v>
      </c>
      <c r="B7" s="105"/>
      <c r="C7" s="105"/>
      <c r="D7" s="106">
        <f>D8+D17</f>
        <v>0</v>
      </c>
      <c r="E7" s="106">
        <f t="shared" ref="E7:J7" si="0">E8+E17</f>
        <v>0</v>
      </c>
      <c r="F7" s="106">
        <f t="shared" si="0"/>
        <v>0</v>
      </c>
      <c r="G7" s="106">
        <f t="shared" si="0"/>
        <v>0</v>
      </c>
      <c r="H7" s="106">
        <f t="shared" si="0"/>
        <v>0</v>
      </c>
      <c r="I7" s="106">
        <f t="shared" si="0"/>
        <v>0</v>
      </c>
      <c r="J7" s="107">
        <f t="shared" si="0"/>
        <v>0</v>
      </c>
    </row>
    <row r="8" spans="1:20" ht="15.95" customHeight="1">
      <c r="A8" s="108"/>
      <c r="B8" s="109" t="s">
        <v>155</v>
      </c>
      <c r="C8" s="109"/>
      <c r="D8" s="110">
        <f>SUM(D9:D15)</f>
        <v>0</v>
      </c>
      <c r="E8" s="111"/>
      <c r="F8" s="111"/>
      <c r="G8" s="111"/>
      <c r="H8" s="110">
        <f>SUM(H9:H15)</f>
        <v>0</v>
      </c>
      <c r="I8" s="110">
        <f>SUM(I9:I15)</f>
        <v>0</v>
      </c>
      <c r="J8" s="112">
        <f>SUM(J9:J15)</f>
        <v>0</v>
      </c>
    </row>
    <row r="9" spans="1:20" ht="15.95" customHeight="1">
      <c r="A9" s="113"/>
      <c r="B9" s="114" t="s">
        <v>156</v>
      </c>
      <c r="C9" s="115"/>
      <c r="D9" s="116">
        <v>0</v>
      </c>
      <c r="E9" s="117"/>
      <c r="F9" s="118"/>
      <c r="G9" s="118"/>
      <c r="H9" s="116">
        <v>0</v>
      </c>
      <c r="I9" s="116"/>
      <c r="J9" s="119"/>
    </row>
    <row r="10" spans="1:20" ht="15.95" customHeight="1">
      <c r="A10" s="113"/>
      <c r="B10" s="114" t="s">
        <v>156</v>
      </c>
      <c r="C10" s="115"/>
      <c r="D10" s="116">
        <v>0</v>
      </c>
      <c r="E10" s="117"/>
      <c r="F10" s="118"/>
      <c r="G10" s="118"/>
      <c r="H10" s="116">
        <v>0</v>
      </c>
      <c r="I10" s="116"/>
      <c r="J10" s="119"/>
    </row>
    <row r="11" spans="1:20" ht="15.95" customHeight="1">
      <c r="A11" s="113"/>
      <c r="B11" s="114" t="s">
        <v>156</v>
      </c>
      <c r="C11" s="115"/>
      <c r="D11" s="116">
        <v>0</v>
      </c>
      <c r="E11" s="117"/>
      <c r="F11" s="118"/>
      <c r="G11" s="118"/>
      <c r="H11" s="116">
        <v>0</v>
      </c>
      <c r="I11" s="116"/>
      <c r="J11" s="119"/>
    </row>
    <row r="12" spans="1:20" ht="15.95" customHeight="1">
      <c r="A12" s="113"/>
      <c r="B12" s="114" t="s">
        <v>156</v>
      </c>
      <c r="C12" s="115"/>
      <c r="D12" s="116">
        <v>0</v>
      </c>
      <c r="E12" s="117"/>
      <c r="F12" s="118"/>
      <c r="G12" s="118"/>
      <c r="H12" s="116">
        <v>0</v>
      </c>
      <c r="I12" s="116"/>
      <c r="J12" s="119"/>
    </row>
    <row r="13" spans="1:20" ht="15.95" customHeight="1">
      <c r="A13" s="113"/>
      <c r="B13" s="114" t="s">
        <v>156</v>
      </c>
      <c r="C13" s="115"/>
      <c r="D13" s="116">
        <v>0</v>
      </c>
      <c r="E13" s="117"/>
      <c r="F13" s="118"/>
      <c r="G13" s="118"/>
      <c r="H13" s="116">
        <v>0</v>
      </c>
      <c r="I13" s="116"/>
      <c r="J13" s="119"/>
    </row>
    <row r="14" spans="1:20" ht="15.95" customHeight="1">
      <c r="A14" s="113"/>
      <c r="B14" s="114" t="s">
        <v>157</v>
      </c>
      <c r="C14" s="114"/>
      <c r="D14" s="116">
        <v>0</v>
      </c>
      <c r="E14" s="117"/>
      <c r="F14" s="118"/>
      <c r="G14" s="118"/>
      <c r="H14" s="116">
        <v>0</v>
      </c>
      <c r="I14" s="116"/>
      <c r="J14" s="119"/>
    </row>
    <row r="15" spans="1:20" ht="15.95" customHeight="1">
      <c r="A15" s="113"/>
      <c r="B15" s="114" t="s">
        <v>158</v>
      </c>
      <c r="C15" s="114"/>
      <c r="D15" s="116">
        <v>0</v>
      </c>
      <c r="E15" s="117"/>
      <c r="F15" s="118"/>
      <c r="G15" s="118"/>
      <c r="H15" s="116">
        <v>0</v>
      </c>
      <c r="I15" s="116"/>
      <c r="J15" s="119"/>
    </row>
    <row r="16" spans="1:20" ht="15.95" customHeight="1">
      <c r="A16" s="120"/>
      <c r="B16" s="121"/>
      <c r="C16" s="121"/>
      <c r="D16" s="122"/>
      <c r="E16" s="122"/>
      <c r="F16" s="123"/>
      <c r="G16" s="123"/>
      <c r="H16" s="124"/>
      <c r="I16" s="124"/>
      <c r="J16" s="125"/>
    </row>
    <row r="17" spans="1:10" ht="15.95" customHeight="1">
      <c r="A17" s="108"/>
      <c r="B17" s="126" t="s">
        <v>159</v>
      </c>
      <c r="C17" s="126"/>
      <c r="D17" s="110">
        <f>SUM(D18:D28)</f>
        <v>0</v>
      </c>
      <c r="E17" s="111"/>
      <c r="F17" s="127"/>
      <c r="G17" s="127"/>
      <c r="H17" s="128">
        <f>SUM(H18:H28)</f>
        <v>0</v>
      </c>
      <c r="I17" s="128">
        <f>SUM(I18:I28)</f>
        <v>0</v>
      </c>
      <c r="J17" s="129">
        <f>SUM(J18:J28)</f>
        <v>0</v>
      </c>
    </row>
    <row r="18" spans="1:10" ht="15.95" customHeight="1">
      <c r="A18" s="113"/>
      <c r="B18" s="114" t="s">
        <v>156</v>
      </c>
      <c r="C18" s="115"/>
      <c r="D18" s="116">
        <v>0</v>
      </c>
      <c r="E18" s="117"/>
      <c r="F18" s="118"/>
      <c r="G18" s="118"/>
      <c r="H18" s="116">
        <v>0</v>
      </c>
      <c r="I18" s="116"/>
      <c r="J18" s="119"/>
    </row>
    <row r="19" spans="1:10" ht="15.95" customHeight="1">
      <c r="A19" s="113"/>
      <c r="B19" s="114" t="s">
        <v>156</v>
      </c>
      <c r="C19" s="115"/>
      <c r="D19" s="116">
        <v>0</v>
      </c>
      <c r="E19" s="117"/>
      <c r="F19" s="118"/>
      <c r="G19" s="118"/>
      <c r="H19" s="116">
        <v>0</v>
      </c>
      <c r="I19" s="116"/>
      <c r="J19" s="119"/>
    </row>
    <row r="20" spans="1:10" ht="15.95" customHeight="1">
      <c r="A20" s="113"/>
      <c r="B20" s="114" t="s">
        <v>156</v>
      </c>
      <c r="C20" s="115"/>
      <c r="D20" s="116">
        <v>0</v>
      </c>
      <c r="E20" s="117"/>
      <c r="F20" s="118"/>
      <c r="G20" s="118"/>
      <c r="H20" s="116">
        <v>0</v>
      </c>
      <c r="I20" s="116"/>
      <c r="J20" s="119"/>
    </row>
    <row r="21" spans="1:10" ht="15.95" customHeight="1">
      <c r="A21" s="113"/>
      <c r="B21" s="114" t="s">
        <v>156</v>
      </c>
      <c r="C21" s="115"/>
      <c r="D21" s="116">
        <v>0</v>
      </c>
      <c r="E21" s="117"/>
      <c r="F21" s="118"/>
      <c r="G21" s="118"/>
      <c r="H21" s="116">
        <v>0</v>
      </c>
      <c r="I21" s="116"/>
      <c r="J21" s="119"/>
    </row>
    <row r="22" spans="1:10" ht="15.95" customHeight="1">
      <c r="A22" s="113"/>
      <c r="B22" s="114" t="s">
        <v>156</v>
      </c>
      <c r="C22" s="115"/>
      <c r="D22" s="116">
        <v>0</v>
      </c>
      <c r="E22" s="117"/>
      <c r="F22" s="118"/>
      <c r="G22" s="118"/>
      <c r="H22" s="116">
        <v>0</v>
      </c>
      <c r="I22" s="116"/>
      <c r="J22" s="119"/>
    </row>
    <row r="23" spans="1:10" ht="15.95" customHeight="1">
      <c r="A23" s="113"/>
      <c r="B23" s="114" t="s">
        <v>156</v>
      </c>
      <c r="C23" s="115"/>
      <c r="D23" s="116">
        <v>0</v>
      </c>
      <c r="E23" s="117"/>
      <c r="F23" s="118"/>
      <c r="G23" s="118"/>
      <c r="H23" s="116">
        <v>0</v>
      </c>
      <c r="I23" s="116"/>
      <c r="J23" s="119"/>
    </row>
    <row r="24" spans="1:10" ht="15.95" customHeight="1">
      <c r="A24" s="113"/>
      <c r="B24" s="114" t="s">
        <v>156</v>
      </c>
      <c r="C24" s="115"/>
      <c r="D24" s="116">
        <v>0</v>
      </c>
      <c r="E24" s="117"/>
      <c r="F24" s="118"/>
      <c r="G24" s="118"/>
      <c r="H24" s="116">
        <v>0</v>
      </c>
      <c r="I24" s="116"/>
      <c r="J24" s="130"/>
    </row>
    <row r="25" spans="1:10" ht="15.95" customHeight="1">
      <c r="A25" s="113"/>
      <c r="B25" s="114" t="s">
        <v>156</v>
      </c>
      <c r="C25" s="115"/>
      <c r="D25" s="116">
        <v>0</v>
      </c>
      <c r="E25" s="117"/>
      <c r="F25" s="118"/>
      <c r="G25" s="118"/>
      <c r="H25" s="116">
        <v>0</v>
      </c>
      <c r="I25" s="116"/>
      <c r="J25" s="130"/>
    </row>
    <row r="26" spans="1:10" ht="15.95" customHeight="1">
      <c r="A26" s="113"/>
      <c r="B26" s="114" t="s">
        <v>156</v>
      </c>
      <c r="C26" s="115"/>
      <c r="D26" s="116">
        <v>0</v>
      </c>
      <c r="E26" s="117"/>
      <c r="F26" s="118"/>
      <c r="G26" s="118"/>
      <c r="H26" s="116">
        <v>0</v>
      </c>
      <c r="I26" s="116"/>
      <c r="J26" s="130"/>
    </row>
    <row r="27" spans="1:10" ht="15.95" customHeight="1">
      <c r="A27" s="113"/>
      <c r="B27" s="114" t="s">
        <v>157</v>
      </c>
      <c r="C27" s="114"/>
      <c r="D27" s="116">
        <v>0</v>
      </c>
      <c r="E27" s="131"/>
      <c r="F27" s="132"/>
      <c r="G27" s="132"/>
      <c r="H27" s="116" t="s">
        <v>160</v>
      </c>
      <c r="I27" s="116"/>
      <c r="J27" s="130"/>
    </row>
    <row r="28" spans="1:10" ht="15.95" customHeight="1">
      <c r="A28" s="113"/>
      <c r="B28" s="114" t="s">
        <v>158</v>
      </c>
      <c r="C28" s="114"/>
      <c r="D28" s="116">
        <v>0</v>
      </c>
      <c r="E28" s="131"/>
      <c r="F28" s="132"/>
      <c r="G28" s="132"/>
      <c r="H28" s="116" t="s">
        <v>160</v>
      </c>
      <c r="I28" s="116"/>
      <c r="J28" s="130"/>
    </row>
    <row r="29" spans="1:10" ht="15.95" customHeight="1" thickBot="1">
      <c r="A29" s="113"/>
      <c r="B29" s="133"/>
      <c r="C29" s="133"/>
      <c r="D29" s="134"/>
      <c r="E29" s="117"/>
      <c r="F29" s="135"/>
      <c r="G29" s="135"/>
      <c r="H29" s="136"/>
      <c r="I29" s="136"/>
      <c r="J29" s="130"/>
    </row>
    <row r="30" spans="1:10" ht="15.95" customHeight="1">
      <c r="A30" s="104" t="s">
        <v>161</v>
      </c>
      <c r="B30" s="105"/>
      <c r="C30" s="105"/>
      <c r="D30" s="137">
        <v>0</v>
      </c>
      <c r="E30" s="138"/>
      <c r="F30" s="138"/>
      <c r="G30" s="138"/>
      <c r="H30" s="137">
        <v>0</v>
      </c>
      <c r="I30" s="137"/>
      <c r="J30" s="139"/>
    </row>
    <row r="31" spans="1:10" ht="15.95" customHeight="1" thickBot="1">
      <c r="A31" s="113"/>
      <c r="B31" s="140"/>
      <c r="C31" s="141"/>
      <c r="D31" s="142"/>
      <c r="E31" s="143"/>
      <c r="F31" s="118"/>
      <c r="G31" s="118"/>
      <c r="H31" s="116"/>
      <c r="I31" s="116"/>
      <c r="J31" s="144"/>
    </row>
    <row r="32" spans="1:10" ht="15.95" customHeight="1">
      <c r="A32" s="104" t="s">
        <v>162</v>
      </c>
      <c r="B32" s="105"/>
      <c r="C32" s="105"/>
      <c r="D32" s="137">
        <f>D7+D30</f>
        <v>0</v>
      </c>
      <c r="E32" s="137">
        <f t="shared" ref="E32:J32" si="1">E7+E30</f>
        <v>0</v>
      </c>
      <c r="F32" s="137">
        <f t="shared" si="1"/>
        <v>0</v>
      </c>
      <c r="G32" s="137">
        <f t="shared" si="1"/>
        <v>0</v>
      </c>
      <c r="H32" s="137">
        <f t="shared" si="1"/>
        <v>0</v>
      </c>
      <c r="I32" s="137">
        <f t="shared" si="1"/>
        <v>0</v>
      </c>
      <c r="J32" s="145">
        <f t="shared" si="1"/>
        <v>0</v>
      </c>
    </row>
    <row r="33" spans="1:12" ht="15.95" customHeight="1" thickBot="1">
      <c r="A33" s="113"/>
      <c r="B33" s="140"/>
      <c r="C33" s="141"/>
      <c r="D33" s="141"/>
      <c r="E33" s="114"/>
      <c r="F33" s="115"/>
      <c r="G33" s="115"/>
      <c r="H33" s="146"/>
      <c r="I33" s="146"/>
      <c r="J33" s="147"/>
    </row>
    <row r="34" spans="1:12" ht="15.95" customHeight="1">
      <c r="A34" s="104" t="s">
        <v>163</v>
      </c>
      <c r="B34" s="105"/>
      <c r="C34" s="105"/>
      <c r="D34" s="148">
        <f>SUM(D36:D38)</f>
        <v>0</v>
      </c>
      <c r="E34" s="148">
        <f t="shared" ref="E34:J34" si="2">SUM(E36:E38)</f>
        <v>0</v>
      </c>
      <c r="F34" s="148">
        <f t="shared" si="2"/>
        <v>0</v>
      </c>
      <c r="G34" s="148">
        <f t="shared" si="2"/>
        <v>0</v>
      </c>
      <c r="H34" s="148">
        <f t="shared" si="2"/>
        <v>0</v>
      </c>
      <c r="I34" s="148">
        <f t="shared" si="2"/>
        <v>0</v>
      </c>
      <c r="J34" s="149">
        <f t="shared" si="2"/>
        <v>0</v>
      </c>
    </row>
    <row r="35" spans="1:12" ht="15.95" customHeight="1">
      <c r="A35" s="113"/>
      <c r="B35" s="133"/>
      <c r="C35" s="133"/>
      <c r="D35" s="134"/>
      <c r="E35" s="117"/>
      <c r="F35" s="135"/>
      <c r="G35" s="135"/>
      <c r="H35" s="136"/>
      <c r="I35" s="136"/>
      <c r="J35" s="130"/>
    </row>
    <row r="36" spans="1:12" ht="15.95" customHeight="1">
      <c r="A36" s="113"/>
      <c r="B36" s="140" t="s">
        <v>164</v>
      </c>
      <c r="C36" s="141"/>
      <c r="D36" s="150"/>
      <c r="E36" s="151"/>
      <c r="F36" s="115"/>
      <c r="G36" s="115"/>
      <c r="H36" s="146"/>
      <c r="I36" s="146"/>
      <c r="J36" s="152"/>
    </row>
    <row r="37" spans="1:12" ht="15.95" customHeight="1">
      <c r="A37" s="113"/>
      <c r="B37" s="140" t="s">
        <v>165</v>
      </c>
      <c r="C37" s="141"/>
      <c r="D37" s="150"/>
      <c r="E37" s="151"/>
      <c r="F37" s="115"/>
      <c r="G37" s="115"/>
      <c r="H37" s="146"/>
      <c r="I37" s="146"/>
      <c r="J37" s="152"/>
    </row>
    <row r="38" spans="1:12" ht="15.95" customHeight="1">
      <c r="A38" s="113"/>
      <c r="B38" s="140" t="s">
        <v>166</v>
      </c>
      <c r="C38" s="141"/>
      <c r="D38" s="150"/>
      <c r="E38" s="151"/>
      <c r="F38" s="115"/>
      <c r="G38" s="115"/>
      <c r="H38" s="146"/>
      <c r="I38" s="146"/>
      <c r="J38" s="152"/>
    </row>
    <row r="39" spans="1:12" ht="15.95" customHeight="1" thickBot="1">
      <c r="A39" s="113"/>
      <c r="B39" s="140"/>
      <c r="C39" s="141"/>
      <c r="D39" s="141"/>
      <c r="E39" s="114"/>
      <c r="F39" s="115"/>
      <c r="G39" s="115"/>
      <c r="H39" s="146"/>
      <c r="I39" s="146"/>
      <c r="J39" s="147"/>
    </row>
    <row r="40" spans="1:12" ht="15.95" customHeight="1">
      <c r="A40" s="104" t="s">
        <v>167</v>
      </c>
      <c r="B40" s="105"/>
      <c r="C40" s="105"/>
      <c r="D40" s="148">
        <f>SUM(D42:D44)</f>
        <v>0</v>
      </c>
      <c r="E40" s="148">
        <f t="shared" ref="E40:J40" si="3">SUM(E42:E44)</f>
        <v>0</v>
      </c>
      <c r="F40" s="148">
        <f t="shared" si="3"/>
        <v>0</v>
      </c>
      <c r="G40" s="148">
        <f t="shared" si="3"/>
        <v>0</v>
      </c>
      <c r="H40" s="148">
        <f t="shared" si="3"/>
        <v>0</v>
      </c>
      <c r="I40" s="148">
        <f t="shared" si="3"/>
        <v>0</v>
      </c>
      <c r="J40" s="149">
        <f t="shared" si="3"/>
        <v>0</v>
      </c>
    </row>
    <row r="41" spans="1:12" ht="15.95" customHeight="1">
      <c r="A41" s="113"/>
      <c r="B41" s="133"/>
      <c r="C41" s="133"/>
      <c r="D41" s="143"/>
      <c r="E41" s="153"/>
      <c r="F41" s="154"/>
      <c r="G41" s="154"/>
      <c r="H41" s="155"/>
      <c r="I41" s="155"/>
      <c r="J41" s="144"/>
    </row>
    <row r="42" spans="1:12" ht="15.95" customHeight="1">
      <c r="A42" s="113"/>
      <c r="B42" s="140" t="s">
        <v>168</v>
      </c>
      <c r="C42" s="141"/>
      <c r="D42" s="150"/>
      <c r="E42" s="151"/>
      <c r="F42" s="115"/>
      <c r="G42" s="115"/>
      <c r="H42" s="146"/>
      <c r="I42" s="146"/>
      <c r="J42" s="152"/>
      <c r="L42" s="156"/>
    </row>
    <row r="43" spans="1:12" ht="15.95" customHeight="1">
      <c r="A43" s="113"/>
      <c r="B43" s="140" t="s">
        <v>169</v>
      </c>
      <c r="C43" s="141"/>
      <c r="D43" s="150"/>
      <c r="E43" s="151"/>
      <c r="F43" s="115"/>
      <c r="G43" s="115"/>
      <c r="H43" s="146"/>
      <c r="I43" s="146"/>
      <c r="J43" s="152"/>
    </row>
    <row r="44" spans="1:12" ht="15.95" customHeight="1">
      <c r="A44" s="113"/>
      <c r="B44" s="140" t="s">
        <v>170</v>
      </c>
      <c r="C44" s="141"/>
      <c r="D44" s="150"/>
      <c r="E44" s="151"/>
      <c r="F44" s="115"/>
      <c r="G44" s="115"/>
      <c r="H44" s="146"/>
      <c r="I44" s="146"/>
      <c r="J44" s="152"/>
    </row>
    <row r="45" spans="1:12" ht="12.75">
      <c r="A45" s="113"/>
      <c r="B45" s="140"/>
      <c r="C45" s="141"/>
      <c r="D45" s="141"/>
      <c r="E45" s="114"/>
      <c r="F45" s="115"/>
      <c r="G45" s="115"/>
      <c r="H45" s="146"/>
      <c r="I45" s="146"/>
      <c r="J45" s="147"/>
    </row>
    <row r="46" spans="1:12" ht="15.75" thickBot="1">
      <c r="A46" s="157" t="s">
        <v>171</v>
      </c>
      <c r="B46" s="158"/>
      <c r="C46" s="158"/>
      <c r="D46" s="159"/>
      <c r="E46" s="160"/>
      <c r="F46" s="161"/>
      <c r="G46" s="161"/>
      <c r="H46" s="162" t="e">
        <f>H16+#REF!+H30</f>
        <v>#REF!</v>
      </c>
      <c r="I46" s="162" t="e">
        <f>I16+#REF!+I30</f>
        <v>#REF!</v>
      </c>
      <c r="J46" s="163"/>
    </row>
    <row r="47" spans="1:12">
      <c r="A47" s="164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2">
      <c r="A48" s="164"/>
      <c r="B48" s="114"/>
      <c r="C48" s="166"/>
      <c r="D48" s="166"/>
      <c r="E48" s="167"/>
      <c r="F48" s="164"/>
      <c r="G48" s="168"/>
      <c r="H48" s="168"/>
      <c r="I48" s="167"/>
      <c r="J48" s="167"/>
    </row>
    <row r="49" spans="1:10">
      <c r="A49" s="95"/>
      <c r="B49" s="169"/>
      <c r="C49" s="90"/>
      <c r="D49" s="90"/>
      <c r="E49" s="170"/>
      <c r="F49" s="170"/>
      <c r="G49" s="90"/>
      <c r="H49" s="90"/>
      <c r="I49" s="171"/>
      <c r="J49" s="170"/>
    </row>
    <row r="50" spans="1:10">
      <c r="A50" s="95"/>
      <c r="B50" s="172"/>
      <c r="C50" s="89"/>
      <c r="D50" s="89"/>
      <c r="E50" s="173"/>
      <c r="F50" s="173"/>
      <c r="G50" s="89"/>
      <c r="H50" s="89"/>
      <c r="I50" s="171"/>
      <c r="J50" s="170"/>
    </row>
    <row r="52" spans="1:10">
      <c r="C52" s="90"/>
      <c r="D52" s="90"/>
      <c r="E52" s="9"/>
      <c r="F52" s="9"/>
      <c r="G52" s="90"/>
      <c r="H52" s="90"/>
    </row>
    <row r="53" spans="1:10">
      <c r="C53" s="89"/>
      <c r="D53" s="89"/>
      <c r="E53" s="15"/>
      <c r="F53" s="15"/>
      <c r="G53" s="89"/>
      <c r="H53" s="89"/>
    </row>
  </sheetData>
  <sheetProtection selectLockedCells="1"/>
  <mergeCells count="29">
    <mergeCell ref="C52:D52"/>
    <mergeCell ref="G52:H52"/>
    <mergeCell ref="C53:D53"/>
    <mergeCell ref="G53:H53"/>
    <mergeCell ref="B47:J47"/>
    <mergeCell ref="C48:D48"/>
    <mergeCell ref="G48:H48"/>
    <mergeCell ref="C49:D49"/>
    <mergeCell ref="G49:H49"/>
    <mergeCell ref="C50:D50"/>
    <mergeCell ref="G50:H50"/>
    <mergeCell ref="B8:C8"/>
    <mergeCell ref="A30:C30"/>
    <mergeCell ref="A32:C32"/>
    <mergeCell ref="A34:C34"/>
    <mergeCell ref="A40:C40"/>
    <mergeCell ref="A46:C46"/>
    <mergeCell ref="A4:J4"/>
    <mergeCell ref="K4:T4"/>
    <mergeCell ref="A5:J5"/>
    <mergeCell ref="K5:T5"/>
    <mergeCell ref="A6:C6"/>
    <mergeCell ref="A7:C7"/>
    <mergeCell ref="A1:J1"/>
    <mergeCell ref="K1:T1"/>
    <mergeCell ref="A2:J2"/>
    <mergeCell ref="K2:T2"/>
    <mergeCell ref="A3:J3"/>
    <mergeCell ref="K3:T3"/>
  </mergeCells>
  <printOptions horizontalCentered="1"/>
  <pageMargins left="0.78740157480314965" right="0.19685039370078741" top="0.59055118110236227" bottom="0.19685039370078741" header="0" footer="0"/>
  <pageSetup scale="68" orientation="landscape" horizontalDpi="300" verticalDpi="300" r:id="rId1"/>
  <headerFooter>
    <oddFooter>&amp;CLDF /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view="pageBreakPreview" zoomScaleSheetLayoutView="100" workbookViewId="0">
      <selection activeCell="B12" sqref="B12"/>
    </sheetView>
  </sheetViews>
  <sheetFormatPr baseColWidth="10" defaultColWidth="11.42578125" defaultRowHeight="12"/>
  <cols>
    <col min="1" max="1" width="4.85546875" style="174" customWidth="1"/>
    <col min="2" max="2" width="19.7109375" style="174" customWidth="1"/>
    <col min="3" max="3" width="25.5703125" style="174" customWidth="1"/>
    <col min="4" max="8" width="18.7109375" style="174" customWidth="1"/>
    <col min="9" max="9" width="11.42578125" style="95"/>
    <col min="10" max="10" width="19" style="95" customWidth="1"/>
    <col min="11" max="16384" width="11.42578125" style="95"/>
  </cols>
  <sheetData>
    <row r="1" spans="1:10" ht="20.100000000000001" customHeight="1">
      <c r="A1" s="93" t="s">
        <v>141</v>
      </c>
      <c r="B1" s="93"/>
      <c r="C1" s="93"/>
      <c r="D1" s="93"/>
      <c r="E1" s="93"/>
      <c r="F1" s="93"/>
      <c r="G1" s="93"/>
      <c r="H1" s="93"/>
    </row>
    <row r="2" spans="1:10" ht="20.100000000000001" customHeight="1">
      <c r="A2" s="97" t="s">
        <v>142</v>
      </c>
      <c r="B2" s="97"/>
      <c r="C2" s="97"/>
      <c r="D2" s="97"/>
      <c r="E2" s="97"/>
      <c r="F2" s="97"/>
      <c r="G2" s="97"/>
      <c r="H2" s="97"/>
    </row>
    <row r="3" spans="1:10" ht="20.100000000000001" customHeight="1">
      <c r="A3" s="97" t="s">
        <v>172</v>
      </c>
      <c r="B3" s="97"/>
      <c r="C3" s="97"/>
      <c r="D3" s="97"/>
      <c r="E3" s="97"/>
      <c r="F3" s="97"/>
      <c r="G3" s="97"/>
      <c r="H3" s="97"/>
    </row>
    <row r="4" spans="1:10" ht="20.100000000000001" customHeight="1">
      <c r="A4" s="97" t="s">
        <v>173</v>
      </c>
      <c r="B4" s="97"/>
      <c r="C4" s="97"/>
      <c r="D4" s="97"/>
      <c r="E4" s="97"/>
      <c r="F4" s="97"/>
      <c r="G4" s="97"/>
      <c r="H4" s="97"/>
    </row>
    <row r="5" spans="1:10" ht="19.5" customHeight="1">
      <c r="A5" s="97" t="s">
        <v>0</v>
      </c>
      <c r="B5" s="97"/>
      <c r="C5" s="97"/>
      <c r="D5" s="97"/>
      <c r="E5" s="97"/>
      <c r="F5" s="97"/>
      <c r="G5" s="97"/>
      <c r="H5" s="97"/>
      <c r="I5" s="96"/>
      <c r="J5" s="96"/>
    </row>
    <row r="6" spans="1:10" ht="24" customHeight="1">
      <c r="A6" s="175" t="s">
        <v>174</v>
      </c>
      <c r="B6" s="176"/>
      <c r="C6" s="176"/>
      <c r="D6" s="177" t="s">
        <v>175</v>
      </c>
      <c r="E6" s="178" t="s">
        <v>176</v>
      </c>
      <c r="F6" s="179" t="s">
        <v>177</v>
      </c>
      <c r="G6" s="179" t="s">
        <v>178</v>
      </c>
      <c r="H6" s="179" t="s">
        <v>153</v>
      </c>
    </row>
    <row r="7" spans="1:10" ht="18.75" customHeight="1">
      <c r="A7" s="180" t="s">
        <v>179</v>
      </c>
      <c r="B7" s="180"/>
      <c r="C7" s="180"/>
      <c r="D7" s="181">
        <f>D10+D12</f>
        <v>0</v>
      </c>
      <c r="E7" s="181">
        <f>E10+E12</f>
        <v>0</v>
      </c>
      <c r="F7" s="181">
        <f>F10+F12</f>
        <v>0</v>
      </c>
      <c r="G7" s="181">
        <f>G10+G12</f>
        <v>0</v>
      </c>
      <c r="H7" s="182">
        <f>H10+H12</f>
        <v>0</v>
      </c>
    </row>
    <row r="8" spans="1:10" ht="18.75" customHeight="1">
      <c r="A8" s="183"/>
      <c r="B8" s="183"/>
      <c r="C8" s="183"/>
      <c r="D8" s="181"/>
      <c r="E8" s="181"/>
      <c r="F8" s="181"/>
      <c r="G8" s="181"/>
      <c r="H8" s="182"/>
    </row>
    <row r="9" spans="1:10" ht="17.25" customHeight="1">
      <c r="A9" s="183"/>
      <c r="B9" s="183"/>
      <c r="C9" s="183"/>
      <c r="D9" s="181"/>
      <c r="E9" s="181"/>
      <c r="F9" s="181"/>
      <c r="G9" s="181"/>
      <c r="H9" s="182"/>
    </row>
    <row r="10" spans="1:10" ht="15" customHeight="1">
      <c r="A10" s="184"/>
      <c r="B10" s="109" t="s">
        <v>180</v>
      </c>
      <c r="C10" s="109"/>
      <c r="D10" s="110">
        <v>0</v>
      </c>
      <c r="E10" s="111">
        <v>0</v>
      </c>
      <c r="F10" s="110">
        <v>0</v>
      </c>
      <c r="G10" s="110">
        <v>0</v>
      </c>
      <c r="H10" s="110">
        <v>0</v>
      </c>
    </row>
    <row r="11" spans="1:10" ht="19.5" customHeight="1">
      <c r="A11" s="185"/>
      <c r="B11" s="121"/>
      <c r="C11" s="121"/>
      <c r="D11" s="186"/>
      <c r="E11" s="123"/>
      <c r="F11" s="187"/>
      <c r="G11" s="187"/>
      <c r="H11" s="188"/>
    </row>
    <row r="12" spans="1:10" ht="15" customHeight="1">
      <c r="A12" s="184"/>
      <c r="B12" s="126" t="s">
        <v>181</v>
      </c>
      <c r="C12" s="126"/>
      <c r="D12" s="110">
        <v>0</v>
      </c>
      <c r="E12" s="110">
        <v>0</v>
      </c>
      <c r="F12" s="128">
        <v>0</v>
      </c>
      <c r="G12" s="128">
        <v>0</v>
      </c>
      <c r="H12" s="128">
        <v>0</v>
      </c>
    </row>
    <row r="13" spans="1:10" ht="18.75" customHeight="1">
      <c r="A13" s="185"/>
      <c r="B13" s="121"/>
      <c r="C13" s="121"/>
      <c r="D13" s="186"/>
      <c r="E13" s="110"/>
      <c r="F13" s="187"/>
      <c r="G13" s="187"/>
      <c r="H13" s="188"/>
    </row>
    <row r="14" spans="1:10" ht="12.75">
      <c r="A14" s="184"/>
      <c r="B14" s="126" t="s">
        <v>182</v>
      </c>
      <c r="C14" s="126"/>
      <c r="D14" s="110">
        <v>0</v>
      </c>
      <c r="E14" s="110">
        <v>0</v>
      </c>
      <c r="F14" s="128">
        <v>0</v>
      </c>
      <c r="G14" s="128">
        <v>0</v>
      </c>
      <c r="H14" s="128">
        <v>0</v>
      </c>
    </row>
    <row r="15" spans="1:10" ht="12.75">
      <c r="A15" s="189"/>
      <c r="B15" s="133"/>
      <c r="C15" s="133"/>
      <c r="D15" s="143"/>
      <c r="E15" s="154"/>
      <c r="F15" s="155"/>
      <c r="G15" s="155"/>
      <c r="H15" s="190"/>
    </row>
    <row r="16" spans="1:10" ht="12.75">
      <c r="A16" s="189"/>
      <c r="B16" s="133"/>
      <c r="C16" s="133"/>
      <c r="D16" s="143"/>
      <c r="E16" s="154"/>
      <c r="F16" s="155"/>
      <c r="G16" s="155"/>
      <c r="H16" s="190"/>
    </row>
    <row r="17" spans="1:8" ht="12.75">
      <c r="A17" s="189"/>
      <c r="B17" s="133"/>
      <c r="C17" s="133"/>
      <c r="D17" s="143"/>
      <c r="E17" s="154"/>
      <c r="F17" s="155"/>
      <c r="G17" s="155"/>
      <c r="H17" s="190"/>
    </row>
    <row r="18" spans="1:8" ht="12.75">
      <c r="A18" s="189"/>
      <c r="B18" s="133"/>
      <c r="C18" s="133"/>
      <c r="D18" s="143"/>
      <c r="E18" s="154"/>
      <c r="F18" s="155"/>
      <c r="G18" s="155"/>
      <c r="H18" s="190"/>
    </row>
    <row r="19" spans="1:8" ht="12.75">
      <c r="A19" s="189"/>
      <c r="B19" s="133"/>
      <c r="C19" s="133"/>
      <c r="D19" s="143"/>
      <c r="E19" s="154"/>
      <c r="F19" s="155"/>
      <c r="G19" s="155"/>
      <c r="H19" s="190"/>
    </row>
    <row r="20" spans="1:8" ht="12.75">
      <c r="A20" s="189"/>
      <c r="B20" s="133"/>
      <c r="C20" s="133"/>
      <c r="D20" s="143"/>
      <c r="E20" s="154"/>
      <c r="F20" s="155"/>
      <c r="G20" s="155"/>
      <c r="H20" s="190"/>
    </row>
    <row r="21" spans="1:8" ht="12.75">
      <c r="A21" s="189"/>
      <c r="B21" s="133"/>
      <c r="C21" s="133"/>
      <c r="D21" s="143"/>
      <c r="E21" s="154"/>
      <c r="F21" s="155"/>
      <c r="G21" s="155"/>
      <c r="H21" s="190"/>
    </row>
    <row r="22" spans="1:8" ht="12.75">
      <c r="A22" s="189"/>
      <c r="B22" s="133"/>
      <c r="C22" s="133"/>
      <c r="D22" s="143"/>
      <c r="E22" s="154"/>
      <c r="F22" s="155"/>
      <c r="G22" s="155"/>
      <c r="H22" s="190"/>
    </row>
    <row r="23" spans="1:8" ht="12.75">
      <c r="A23" s="189"/>
      <c r="B23" s="133"/>
      <c r="C23" s="133"/>
      <c r="D23" s="143"/>
      <c r="E23" s="154"/>
      <c r="F23" s="155"/>
      <c r="G23" s="155"/>
      <c r="H23" s="190"/>
    </row>
    <row r="24" spans="1:8" ht="12.75">
      <c r="A24" s="189"/>
      <c r="B24" s="133"/>
      <c r="C24" s="133"/>
      <c r="D24" s="143"/>
      <c r="E24" s="154"/>
      <c r="F24" s="155"/>
      <c r="G24" s="155"/>
      <c r="H24" s="190"/>
    </row>
    <row r="25" spans="1:8" ht="12.75">
      <c r="A25" s="189"/>
      <c r="B25" s="133"/>
      <c r="C25" s="133"/>
      <c r="D25" s="143"/>
      <c r="E25" s="154"/>
      <c r="F25" s="155"/>
      <c r="G25" s="155"/>
      <c r="H25" s="190"/>
    </row>
    <row r="26" spans="1:8" ht="12.75">
      <c r="A26" s="189"/>
      <c r="B26" s="133"/>
      <c r="C26" s="133"/>
      <c r="D26" s="143"/>
      <c r="E26" s="154"/>
      <c r="F26" s="155"/>
      <c r="G26" s="155"/>
      <c r="H26" s="190"/>
    </row>
    <row r="27" spans="1:8" ht="12.75">
      <c r="A27" s="189"/>
      <c r="B27" s="133"/>
      <c r="C27" s="133"/>
      <c r="D27" s="143"/>
      <c r="E27" s="154"/>
      <c r="F27" s="155"/>
      <c r="G27" s="155"/>
      <c r="H27" s="190"/>
    </row>
    <row r="28" spans="1:8" ht="12.75">
      <c r="A28" s="189"/>
      <c r="B28" s="140"/>
      <c r="C28" s="141"/>
      <c r="D28" s="142"/>
      <c r="E28" s="118"/>
      <c r="F28" s="116"/>
      <c r="G28" s="116"/>
      <c r="H28" s="190"/>
    </row>
    <row r="29" spans="1:8" ht="15" customHeight="1">
      <c r="A29" s="189"/>
      <c r="B29" s="140"/>
      <c r="C29" s="141"/>
      <c r="D29" s="141"/>
      <c r="E29" s="115"/>
      <c r="F29" s="146"/>
      <c r="G29" s="146"/>
      <c r="H29" s="191"/>
    </row>
    <row r="30" spans="1:8" ht="15" customHeight="1">
      <c r="A30" s="189"/>
      <c r="B30" s="133"/>
      <c r="C30" s="133"/>
      <c r="D30" s="143"/>
      <c r="E30" s="154"/>
      <c r="F30" s="155"/>
      <c r="G30" s="155"/>
      <c r="H30" s="190"/>
    </row>
    <row r="31" spans="1:8" ht="15" customHeight="1">
      <c r="A31" s="189"/>
      <c r="B31" s="140"/>
      <c r="C31" s="141"/>
      <c r="D31" s="141"/>
      <c r="E31" s="115"/>
      <c r="F31" s="146"/>
      <c r="G31" s="146"/>
      <c r="H31" s="191"/>
    </row>
    <row r="32" spans="1:8" ht="15" customHeight="1">
      <c r="A32" s="189"/>
      <c r="B32" s="140"/>
      <c r="C32" s="141"/>
      <c r="D32" s="141"/>
      <c r="E32" s="115"/>
      <c r="F32" s="146"/>
      <c r="G32" s="146"/>
      <c r="H32" s="191"/>
    </row>
    <row r="33" spans="1:8" ht="15" customHeight="1">
      <c r="A33" s="189"/>
      <c r="B33" s="140"/>
      <c r="C33" s="141"/>
      <c r="D33" s="141"/>
      <c r="E33" s="115"/>
      <c r="F33" s="146"/>
      <c r="G33" s="146"/>
      <c r="H33" s="191"/>
    </row>
    <row r="34" spans="1:8" ht="15" customHeight="1">
      <c r="A34" s="189"/>
      <c r="B34" s="140"/>
      <c r="C34" s="141"/>
      <c r="D34" s="141"/>
      <c r="E34" s="115"/>
      <c r="F34" s="146"/>
      <c r="G34" s="146"/>
      <c r="H34" s="191"/>
    </row>
    <row r="35" spans="1:8" ht="15" customHeight="1">
      <c r="A35" s="189"/>
      <c r="B35" s="133"/>
      <c r="C35" s="133"/>
      <c r="D35" s="143"/>
      <c r="E35" s="154"/>
      <c r="F35" s="155"/>
      <c r="G35" s="155"/>
      <c r="H35" s="190"/>
    </row>
    <row r="36" spans="1:8" ht="12.75">
      <c r="A36" s="189"/>
      <c r="B36" s="140"/>
      <c r="C36" s="141"/>
      <c r="D36" s="141"/>
      <c r="E36" s="115"/>
      <c r="F36" s="146"/>
      <c r="G36" s="146"/>
      <c r="H36" s="191"/>
    </row>
    <row r="37" spans="1:8" ht="12.75">
      <c r="A37" s="189"/>
      <c r="B37" s="140"/>
      <c r="C37" s="141"/>
      <c r="D37" s="141"/>
      <c r="E37" s="115"/>
      <c r="F37" s="146"/>
      <c r="G37" s="146"/>
      <c r="H37" s="191"/>
    </row>
    <row r="38" spans="1:8" ht="12.75">
      <c r="A38" s="189"/>
      <c r="B38" s="140"/>
      <c r="C38" s="141"/>
      <c r="D38" s="141"/>
      <c r="E38" s="115"/>
      <c r="F38" s="146"/>
      <c r="G38" s="146"/>
      <c r="H38" s="191"/>
    </row>
    <row r="39" spans="1:8" ht="12.75">
      <c r="A39" s="189"/>
      <c r="B39" s="140"/>
      <c r="C39" s="141"/>
      <c r="D39" s="141"/>
      <c r="E39" s="115"/>
      <c r="F39" s="146"/>
      <c r="G39" s="146"/>
      <c r="H39" s="191"/>
    </row>
    <row r="40" spans="1:8" ht="15">
      <c r="A40" s="192"/>
      <c r="B40" s="192"/>
      <c r="C40" s="192"/>
      <c r="D40" s="193"/>
      <c r="E40" s="194"/>
      <c r="F40" s="195"/>
      <c r="G40" s="195"/>
      <c r="H40" s="196"/>
    </row>
    <row r="41" spans="1:8">
      <c r="A41" s="164"/>
      <c r="B41" s="165"/>
      <c r="C41" s="165"/>
      <c r="D41" s="165"/>
      <c r="E41" s="165"/>
      <c r="F41" s="165"/>
      <c r="G41" s="165"/>
      <c r="H41" s="165"/>
    </row>
    <row r="42" spans="1:8">
      <c r="A42" s="164"/>
      <c r="B42" s="114"/>
      <c r="C42" s="166"/>
      <c r="D42" s="166"/>
      <c r="E42" s="168"/>
      <c r="F42" s="168"/>
      <c r="G42" s="167"/>
      <c r="H42" s="167"/>
    </row>
    <row r="43" spans="1:8">
      <c r="A43" s="164"/>
      <c r="B43" s="197"/>
      <c r="C43" s="198"/>
      <c r="D43" s="198"/>
      <c r="E43" s="198"/>
      <c r="F43" s="198"/>
      <c r="G43" s="126"/>
      <c r="H43" s="167"/>
    </row>
    <row r="44" spans="1:8">
      <c r="A44" s="95"/>
      <c r="B44" s="172"/>
      <c r="C44" s="89"/>
      <c r="D44" s="89"/>
      <c r="E44" s="89"/>
      <c r="F44" s="89"/>
      <c r="G44" s="171"/>
      <c r="H44" s="170"/>
    </row>
    <row r="46" spans="1:8">
      <c r="C46" s="90"/>
      <c r="D46" s="90"/>
      <c r="E46" s="90"/>
      <c r="F46" s="90"/>
    </row>
    <row r="47" spans="1:8">
      <c r="C47" s="89"/>
      <c r="D47" s="89"/>
      <c r="E47" s="89"/>
      <c r="F47" s="89"/>
    </row>
  </sheetData>
  <sheetProtection selectLockedCells="1"/>
  <mergeCells count="21">
    <mergeCell ref="C47:D47"/>
    <mergeCell ref="E47:F47"/>
    <mergeCell ref="C43:D43"/>
    <mergeCell ref="E43:F43"/>
    <mergeCell ref="C44:D44"/>
    <mergeCell ref="E44:F44"/>
    <mergeCell ref="C46:D46"/>
    <mergeCell ref="E46:F46"/>
    <mergeCell ref="A6:C6"/>
    <mergeCell ref="A7:C7"/>
    <mergeCell ref="B10:C10"/>
    <mergeCell ref="A40:C40"/>
    <mergeCell ref="B41:H41"/>
    <mergeCell ref="C42:D42"/>
    <mergeCell ref="E42:F42"/>
    <mergeCell ref="A1:H1"/>
    <mergeCell ref="A2:H2"/>
    <mergeCell ref="A3:H3"/>
    <mergeCell ref="A4:H4"/>
    <mergeCell ref="A5:H5"/>
    <mergeCell ref="I5:J5"/>
  </mergeCells>
  <printOptions horizontalCentered="1"/>
  <pageMargins left="0.78740157480314965" right="0.19685039370078741" top="0.59055118110236227" bottom="0.19685039370078741" header="0" footer="0"/>
  <pageSetup scale="88" orientation="landscape" horizontalDpi="300" verticalDpi="300" r:id="rId1"/>
  <headerFooter>
    <oddFooter>&amp;CLDF/ 2.6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view="pageBreakPreview" zoomScale="85" zoomScaleNormal="85" zoomScaleSheetLayoutView="85" workbookViewId="0">
      <selection activeCell="F10" sqref="F10"/>
    </sheetView>
  </sheetViews>
  <sheetFormatPr baseColWidth="10" defaultColWidth="11.42578125" defaultRowHeight="12"/>
  <cols>
    <col min="1" max="1" width="4.85546875" style="174" customWidth="1"/>
    <col min="2" max="2" width="25.140625" style="174" customWidth="1"/>
    <col min="3" max="5" width="12.7109375" style="174" customWidth="1"/>
    <col min="6" max="12" width="16.7109375" style="174" customWidth="1"/>
    <col min="13" max="16384" width="11.42578125" style="95"/>
  </cols>
  <sheetData>
    <row r="1" spans="1:12" ht="20.100000000000001" customHeight="1">
      <c r="A1" s="93" t="s">
        <v>141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0.100000000000001" customHeight="1">
      <c r="A2" s="97" t="s">
        <v>142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0.100000000000001" customHeight="1">
      <c r="A3" s="97" t="s">
        <v>183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0.100000000000001" customHeight="1">
      <c r="A4" s="97" t="s">
        <v>145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1" customHeight="1" thickBot="1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96" customHeight="1" thickBot="1">
      <c r="A6" s="99" t="s">
        <v>184</v>
      </c>
      <c r="B6" s="100"/>
      <c r="C6" s="101" t="s">
        <v>185</v>
      </c>
      <c r="D6" s="101" t="s">
        <v>186</v>
      </c>
      <c r="E6" s="102" t="s">
        <v>187</v>
      </c>
      <c r="F6" s="102" t="s">
        <v>188</v>
      </c>
      <c r="G6" s="102" t="s">
        <v>189</v>
      </c>
      <c r="H6" s="103" t="s">
        <v>190</v>
      </c>
      <c r="I6" s="103" t="s">
        <v>191</v>
      </c>
      <c r="J6" s="103" t="s">
        <v>192</v>
      </c>
      <c r="K6" s="103" t="s">
        <v>193</v>
      </c>
      <c r="L6" s="103" t="s">
        <v>194</v>
      </c>
    </row>
    <row r="7" spans="1:12" ht="27" customHeight="1">
      <c r="A7" s="199"/>
      <c r="B7" s="200" t="s">
        <v>195</v>
      </c>
      <c r="C7" s="201"/>
      <c r="D7" s="202" t="s">
        <v>196</v>
      </c>
      <c r="E7" s="202"/>
      <c r="F7" s="203">
        <v>0</v>
      </c>
      <c r="G7" s="204"/>
      <c r="H7" s="203">
        <v>0</v>
      </c>
      <c r="I7" s="203">
        <v>0</v>
      </c>
      <c r="J7" s="203">
        <v>0</v>
      </c>
      <c r="K7" s="203">
        <v>0</v>
      </c>
      <c r="L7" s="205">
        <v>0</v>
      </c>
    </row>
    <row r="8" spans="1:12" ht="15.95" customHeight="1">
      <c r="A8" s="206"/>
      <c r="B8" s="114" t="s">
        <v>197</v>
      </c>
      <c r="C8" s="207"/>
      <c r="D8" s="208"/>
      <c r="E8" s="209"/>
      <c r="F8" s="210"/>
      <c r="G8" s="210"/>
      <c r="H8" s="211"/>
      <c r="I8" s="211"/>
      <c r="J8" s="211"/>
      <c r="K8" s="211"/>
      <c r="L8" s="212"/>
    </row>
    <row r="9" spans="1:12" ht="15.95" customHeight="1">
      <c r="A9" s="206"/>
      <c r="B9" s="114" t="s">
        <v>198</v>
      </c>
      <c r="C9" s="207"/>
      <c r="D9" s="208"/>
      <c r="E9" s="209"/>
      <c r="F9" s="210"/>
      <c r="G9" s="210"/>
      <c r="H9" s="211"/>
      <c r="I9" s="211"/>
      <c r="J9" s="211"/>
      <c r="K9" s="211"/>
      <c r="L9" s="212"/>
    </row>
    <row r="10" spans="1:12" ht="15.95" customHeight="1">
      <c r="A10" s="206"/>
      <c r="B10" s="114" t="s">
        <v>199</v>
      </c>
      <c r="C10" s="207"/>
      <c r="D10" s="208"/>
      <c r="E10" s="209"/>
      <c r="F10" s="210"/>
      <c r="G10" s="210"/>
      <c r="H10" s="211"/>
      <c r="I10" s="211"/>
      <c r="J10" s="211"/>
      <c r="K10" s="211"/>
      <c r="L10" s="212"/>
    </row>
    <row r="11" spans="1:12" ht="15.95" customHeight="1">
      <c r="A11" s="206"/>
      <c r="B11" s="114" t="s">
        <v>200</v>
      </c>
      <c r="C11" s="207"/>
      <c r="D11" s="208"/>
      <c r="E11" s="209"/>
      <c r="F11" s="210"/>
      <c r="G11" s="210"/>
      <c r="H11" s="211"/>
      <c r="I11" s="211"/>
      <c r="J11" s="211"/>
      <c r="K11" s="211"/>
      <c r="L11" s="212"/>
    </row>
    <row r="12" spans="1:12" ht="15.95" customHeight="1">
      <c r="A12" s="206"/>
      <c r="B12" s="114"/>
      <c r="C12" s="207"/>
      <c r="D12" s="208"/>
      <c r="E12" s="209"/>
      <c r="F12" s="210"/>
      <c r="G12" s="210"/>
      <c r="H12" s="211"/>
      <c r="I12" s="211"/>
      <c r="J12" s="211"/>
      <c r="K12" s="211"/>
      <c r="L12" s="212"/>
    </row>
    <row r="13" spans="1:12" ht="15.95" customHeight="1">
      <c r="A13" s="206"/>
      <c r="B13" s="114"/>
      <c r="C13" s="213"/>
      <c r="D13" s="208"/>
      <c r="E13" s="214"/>
      <c r="F13" s="210"/>
      <c r="G13" s="210"/>
      <c r="H13" s="211"/>
      <c r="I13" s="211"/>
      <c r="J13" s="211"/>
      <c r="K13" s="211"/>
      <c r="L13" s="215"/>
    </row>
    <row r="14" spans="1:12" ht="15.95" customHeight="1">
      <c r="A14" s="206"/>
      <c r="B14" s="114"/>
      <c r="C14" s="213"/>
      <c r="D14" s="208"/>
      <c r="E14" s="214"/>
      <c r="F14" s="210"/>
      <c r="G14" s="210"/>
      <c r="H14" s="211"/>
      <c r="I14" s="211"/>
      <c r="J14" s="211"/>
      <c r="K14" s="211"/>
      <c r="L14" s="215"/>
    </row>
    <row r="15" spans="1:12" ht="15.95" customHeight="1">
      <c r="A15" s="216"/>
      <c r="B15" s="121"/>
      <c r="C15" s="213"/>
      <c r="D15" s="217"/>
      <c r="E15" s="217"/>
      <c r="F15" s="218"/>
      <c r="G15" s="218"/>
      <c r="H15" s="219"/>
      <c r="I15" s="219"/>
      <c r="J15" s="219"/>
      <c r="K15" s="219"/>
      <c r="L15" s="220"/>
    </row>
    <row r="16" spans="1:12" ht="15.95" customHeight="1">
      <c r="A16" s="221"/>
      <c r="B16" s="126" t="s">
        <v>201</v>
      </c>
      <c r="C16" s="213"/>
      <c r="D16" s="222"/>
      <c r="E16" s="222"/>
      <c r="F16" s="223">
        <v>0</v>
      </c>
      <c r="G16" s="224"/>
      <c r="H16" s="225">
        <v>0</v>
      </c>
      <c r="I16" s="225">
        <v>0</v>
      </c>
      <c r="J16" s="225">
        <v>0</v>
      </c>
      <c r="K16" s="225">
        <v>0</v>
      </c>
      <c r="L16" s="226">
        <v>0</v>
      </c>
    </row>
    <row r="17" spans="1:12" ht="15.95" customHeight="1">
      <c r="A17" s="206"/>
      <c r="B17" s="114" t="s">
        <v>202</v>
      </c>
      <c r="C17" s="213"/>
      <c r="D17" s="208"/>
      <c r="E17" s="209"/>
      <c r="F17" s="210"/>
      <c r="G17" s="210"/>
      <c r="H17" s="211"/>
      <c r="I17" s="211"/>
      <c r="J17" s="211"/>
      <c r="K17" s="211"/>
      <c r="L17" s="212"/>
    </row>
    <row r="18" spans="1:12" ht="15.95" customHeight="1">
      <c r="A18" s="206"/>
      <c r="B18" s="114" t="s">
        <v>203</v>
      </c>
      <c r="C18" s="213"/>
      <c r="D18" s="208"/>
      <c r="E18" s="209"/>
      <c r="F18" s="210"/>
      <c r="G18" s="210"/>
      <c r="H18" s="211"/>
      <c r="I18" s="211"/>
      <c r="J18" s="211"/>
      <c r="K18" s="211"/>
      <c r="L18" s="212"/>
    </row>
    <row r="19" spans="1:12" ht="15.95" customHeight="1">
      <c r="A19" s="206"/>
      <c r="B19" s="114" t="s">
        <v>204</v>
      </c>
      <c r="C19" s="207"/>
      <c r="D19" s="208"/>
      <c r="E19" s="209"/>
      <c r="F19" s="210"/>
      <c r="G19" s="210"/>
      <c r="H19" s="211"/>
      <c r="I19" s="211"/>
      <c r="J19" s="211"/>
      <c r="K19" s="211"/>
      <c r="L19" s="212"/>
    </row>
    <row r="20" spans="1:12" ht="15.95" customHeight="1">
      <c r="A20" s="206"/>
      <c r="B20" s="114" t="s">
        <v>205</v>
      </c>
      <c r="C20" s="207"/>
      <c r="D20" s="208"/>
      <c r="E20" s="209"/>
      <c r="F20" s="210"/>
      <c r="G20" s="210"/>
      <c r="H20" s="211"/>
      <c r="I20" s="211"/>
      <c r="J20" s="211"/>
      <c r="K20" s="211"/>
      <c r="L20" s="212"/>
    </row>
    <row r="21" spans="1:12" ht="15.95" customHeight="1">
      <c r="A21" s="206"/>
      <c r="B21" s="114"/>
      <c r="C21" s="207"/>
      <c r="D21" s="208"/>
      <c r="E21" s="209"/>
      <c r="F21" s="210"/>
      <c r="G21" s="210"/>
      <c r="H21" s="211"/>
      <c r="I21" s="211"/>
      <c r="J21" s="211"/>
      <c r="K21" s="211"/>
      <c r="L21" s="212"/>
    </row>
    <row r="22" spans="1:12" ht="15.95" customHeight="1">
      <c r="A22" s="206"/>
      <c r="B22" s="114"/>
      <c r="C22" s="227"/>
      <c r="D22" s="211"/>
      <c r="E22" s="228"/>
      <c r="F22" s="210"/>
      <c r="G22" s="210"/>
      <c r="H22" s="211"/>
      <c r="I22" s="211"/>
      <c r="J22" s="211"/>
      <c r="K22" s="211"/>
      <c r="L22" s="215"/>
    </row>
    <row r="23" spans="1:12" ht="15.95" customHeight="1">
      <c r="A23" s="206"/>
      <c r="B23" s="114"/>
      <c r="C23" s="227"/>
      <c r="D23" s="211"/>
      <c r="E23" s="228"/>
      <c r="F23" s="210"/>
      <c r="G23" s="210"/>
      <c r="H23" s="211"/>
      <c r="I23" s="211"/>
      <c r="J23" s="211"/>
      <c r="K23" s="211"/>
      <c r="L23" s="215"/>
    </row>
    <row r="24" spans="1:12" ht="15.95" customHeight="1">
      <c r="A24" s="206"/>
      <c r="B24" s="114"/>
      <c r="C24" s="227"/>
      <c r="D24" s="211"/>
      <c r="E24" s="228"/>
      <c r="F24" s="210"/>
      <c r="G24" s="210"/>
      <c r="H24" s="211"/>
      <c r="I24" s="211"/>
      <c r="J24" s="211"/>
      <c r="K24" s="211"/>
      <c r="L24" s="215"/>
    </row>
    <row r="25" spans="1:12" ht="15.95" customHeight="1">
      <c r="A25" s="206"/>
      <c r="B25" s="114"/>
      <c r="C25" s="227"/>
      <c r="D25" s="211"/>
      <c r="E25" s="228"/>
      <c r="F25" s="210"/>
      <c r="G25" s="210"/>
      <c r="H25" s="211"/>
      <c r="I25" s="211"/>
      <c r="J25" s="211"/>
      <c r="K25" s="211"/>
      <c r="L25" s="215"/>
    </row>
    <row r="26" spans="1:12" ht="15.95" customHeight="1">
      <c r="A26" s="206"/>
      <c r="B26" s="114"/>
      <c r="C26" s="229"/>
      <c r="D26" s="211"/>
      <c r="E26" s="230"/>
      <c r="F26" s="231"/>
      <c r="G26" s="231"/>
      <c r="H26" s="211"/>
      <c r="I26" s="211"/>
      <c r="J26" s="211"/>
      <c r="K26" s="211"/>
      <c r="L26" s="215"/>
    </row>
    <row r="27" spans="1:12" ht="15.95" customHeight="1">
      <c r="A27" s="206"/>
      <c r="B27" s="114"/>
      <c r="C27" s="229"/>
      <c r="D27" s="211"/>
      <c r="E27" s="230"/>
      <c r="F27" s="231"/>
      <c r="G27" s="231"/>
      <c r="H27" s="211"/>
      <c r="I27" s="211"/>
      <c r="J27" s="211"/>
      <c r="K27" s="211"/>
      <c r="L27" s="215"/>
    </row>
    <row r="28" spans="1:12" ht="15.95" customHeight="1">
      <c r="A28" s="206"/>
      <c r="B28" s="133"/>
      <c r="C28" s="229"/>
      <c r="D28" s="232"/>
      <c r="E28" s="228"/>
      <c r="F28" s="233"/>
      <c r="G28" s="233"/>
      <c r="H28" s="223"/>
      <c r="I28" s="223"/>
      <c r="J28" s="223"/>
      <c r="K28" s="223"/>
      <c r="L28" s="215"/>
    </row>
    <row r="29" spans="1:12" ht="15.95" customHeight="1" thickBot="1">
      <c r="A29" s="206"/>
      <c r="B29" s="140"/>
      <c r="C29" s="229"/>
      <c r="D29" s="234"/>
      <c r="E29" s="232"/>
      <c r="F29" s="210"/>
      <c r="G29" s="210"/>
      <c r="H29" s="211"/>
      <c r="I29" s="211"/>
      <c r="J29" s="211"/>
      <c r="K29" s="211"/>
      <c r="L29" s="215"/>
    </row>
    <row r="30" spans="1:12" ht="45" customHeight="1">
      <c r="A30" s="235"/>
      <c r="B30" s="236" t="s">
        <v>206</v>
      </c>
      <c r="C30" s="229"/>
      <c r="D30" s="237"/>
      <c r="E30" s="237"/>
      <c r="F30" s="237">
        <v>0</v>
      </c>
      <c r="G30" s="237"/>
      <c r="H30" s="237">
        <v>0</v>
      </c>
      <c r="I30" s="237">
        <v>0</v>
      </c>
      <c r="J30" s="237">
        <v>0</v>
      </c>
      <c r="K30" s="237">
        <v>0</v>
      </c>
      <c r="L30" s="238">
        <v>0</v>
      </c>
    </row>
    <row r="31" spans="1:12" ht="12.75">
      <c r="A31" s="206"/>
      <c r="B31" s="140"/>
      <c r="C31" s="239"/>
      <c r="D31" s="239"/>
      <c r="E31" s="229"/>
      <c r="F31" s="227"/>
      <c r="G31" s="227"/>
      <c r="H31" s="240"/>
      <c r="I31" s="240"/>
      <c r="J31" s="240"/>
      <c r="K31" s="240"/>
      <c r="L31" s="241"/>
    </row>
    <row r="32" spans="1:12" ht="12.75">
      <c r="A32" s="206"/>
      <c r="B32" s="133"/>
      <c r="C32" s="242"/>
      <c r="D32" s="232"/>
      <c r="E32" s="228"/>
      <c r="F32" s="233"/>
      <c r="G32" s="233"/>
      <c r="H32" s="223"/>
      <c r="I32" s="223"/>
      <c r="J32" s="223"/>
      <c r="K32" s="223"/>
      <c r="L32" s="215"/>
    </row>
    <row r="33" spans="1:12" ht="15" customHeight="1">
      <c r="A33" s="206"/>
      <c r="B33" s="140"/>
      <c r="C33" s="239"/>
      <c r="D33" s="239"/>
      <c r="E33" s="229"/>
      <c r="F33" s="227"/>
      <c r="G33" s="227"/>
      <c r="H33" s="240"/>
      <c r="I33" s="240"/>
      <c r="J33" s="240"/>
      <c r="K33" s="240"/>
      <c r="L33" s="241"/>
    </row>
    <row r="34" spans="1:12" ht="15" customHeight="1">
      <c r="A34" s="206"/>
      <c r="B34" s="140"/>
      <c r="C34" s="239"/>
      <c r="D34" s="239"/>
      <c r="E34" s="229"/>
      <c r="F34" s="227"/>
      <c r="G34" s="227"/>
      <c r="H34" s="240"/>
      <c r="I34" s="240"/>
      <c r="J34" s="240"/>
      <c r="K34" s="240"/>
      <c r="L34" s="241"/>
    </row>
    <row r="35" spans="1:12" ht="15" customHeight="1">
      <c r="A35" s="206"/>
      <c r="B35" s="140"/>
      <c r="C35" s="239"/>
      <c r="D35" s="239"/>
      <c r="E35" s="229"/>
      <c r="F35" s="227"/>
      <c r="G35" s="227"/>
      <c r="H35" s="240"/>
      <c r="I35" s="240"/>
      <c r="J35" s="240"/>
      <c r="K35" s="240"/>
      <c r="L35" s="241"/>
    </row>
    <row r="36" spans="1:12" ht="15" customHeight="1">
      <c r="A36" s="206"/>
      <c r="B36" s="140"/>
      <c r="C36" s="239"/>
      <c r="D36" s="239"/>
      <c r="E36" s="229"/>
      <c r="F36" s="227"/>
      <c r="G36" s="227"/>
      <c r="H36" s="240"/>
      <c r="I36" s="240"/>
      <c r="J36" s="240"/>
      <c r="K36" s="240"/>
      <c r="L36" s="241"/>
    </row>
    <row r="37" spans="1:12" ht="15" customHeight="1">
      <c r="A37" s="206"/>
      <c r="B37" s="133"/>
      <c r="C37" s="242"/>
      <c r="D37" s="232"/>
      <c r="E37" s="228"/>
      <c r="F37" s="233"/>
      <c r="G37" s="233"/>
      <c r="H37" s="223"/>
      <c r="I37" s="223"/>
      <c r="J37" s="223"/>
      <c r="K37" s="223"/>
      <c r="L37" s="215"/>
    </row>
    <row r="38" spans="1:12" ht="15" customHeight="1" thickBot="1">
      <c r="A38" s="243"/>
      <c r="B38" s="244"/>
      <c r="C38" s="245"/>
      <c r="D38" s="245"/>
      <c r="E38" s="246"/>
      <c r="F38" s="247"/>
      <c r="G38" s="247"/>
      <c r="H38" s="248"/>
      <c r="I38" s="248"/>
      <c r="J38" s="248"/>
      <c r="K38" s="248"/>
      <c r="L38" s="249"/>
    </row>
    <row r="39" spans="1:12">
      <c r="A39" s="95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</row>
    <row r="40" spans="1:12">
      <c r="A40" s="95"/>
      <c r="B40" s="251"/>
      <c r="C40" s="91"/>
      <c r="D40" s="91"/>
      <c r="E40" s="170"/>
      <c r="F40" s="95"/>
      <c r="G40" s="92"/>
      <c r="H40" s="92"/>
      <c r="I40" s="63"/>
      <c r="J40" s="63"/>
      <c r="K40" s="170"/>
      <c r="L40" s="170"/>
    </row>
    <row r="41" spans="1:12">
      <c r="A41" s="95"/>
      <c r="B41" s="169"/>
      <c r="C41" s="90"/>
      <c r="D41" s="90"/>
      <c r="E41" s="170"/>
      <c r="F41" s="170"/>
      <c r="G41" s="90"/>
      <c r="H41" s="90"/>
      <c r="I41" s="62"/>
      <c r="J41" s="62"/>
      <c r="K41" s="171"/>
      <c r="L41" s="170"/>
    </row>
    <row r="42" spans="1:12">
      <c r="A42" s="95"/>
      <c r="B42" s="172"/>
      <c r="C42" s="89"/>
      <c r="D42" s="89"/>
      <c r="E42" s="173"/>
      <c r="F42" s="173"/>
      <c r="G42" s="89"/>
      <c r="H42" s="89"/>
      <c r="I42" s="61"/>
      <c r="J42" s="61"/>
      <c r="K42" s="171"/>
      <c r="L42" s="170"/>
    </row>
    <row r="44" spans="1:12">
      <c r="C44" s="90"/>
      <c r="D44" s="90"/>
      <c r="E44" s="9"/>
      <c r="F44" s="9"/>
      <c r="G44" s="90"/>
      <c r="H44" s="90"/>
      <c r="I44" s="62"/>
      <c r="J44" s="62"/>
    </row>
    <row r="45" spans="1:12">
      <c r="C45" s="89"/>
      <c r="D45" s="89"/>
      <c r="E45" s="15"/>
      <c r="F45" s="15"/>
      <c r="G45" s="89"/>
      <c r="H45" s="89"/>
      <c r="I45" s="61"/>
      <c r="J45" s="61"/>
    </row>
  </sheetData>
  <mergeCells count="17">
    <mergeCell ref="C44:D44"/>
    <mergeCell ref="G44:H44"/>
    <mergeCell ref="C45:D45"/>
    <mergeCell ref="G45:H45"/>
    <mergeCell ref="B39:L39"/>
    <mergeCell ref="C40:D40"/>
    <mergeCell ref="G40:H40"/>
    <mergeCell ref="C41:D41"/>
    <mergeCell ref="G41:H41"/>
    <mergeCell ref="C42:D42"/>
    <mergeCell ref="G42:H42"/>
    <mergeCell ref="A1:L1"/>
    <mergeCell ref="A2:L2"/>
    <mergeCell ref="A3:L3"/>
    <mergeCell ref="A4:L4"/>
    <mergeCell ref="A5:L5"/>
    <mergeCell ref="A6:B6"/>
  </mergeCells>
  <printOptions horizontalCentered="1"/>
  <pageMargins left="0.78740157480314965" right="0.19685039370078741" top="0.59055118110236227" bottom="0.19685039370078741" header="0" footer="0"/>
  <pageSetup scale="68" orientation="landscape" horizontalDpi="300" verticalDpi="300" r:id="rId1"/>
  <headerFooter>
    <oddFooter>&amp;CLDF/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topLeftCell="A55" zoomScale="120" zoomScaleNormal="120" zoomScaleSheetLayoutView="120" workbookViewId="0">
      <selection activeCell="B11" sqref="B11"/>
    </sheetView>
  </sheetViews>
  <sheetFormatPr baseColWidth="10" defaultRowHeight="15"/>
  <cols>
    <col min="1" max="1" width="1.140625" customWidth="1"/>
    <col min="2" max="2" width="63" customWidth="1"/>
    <col min="3" max="5" width="18.7109375" customWidth="1"/>
    <col min="7" max="7" width="14" customWidth="1"/>
    <col min="257" max="257" width="1.140625" customWidth="1"/>
    <col min="258" max="258" width="63" customWidth="1"/>
    <col min="259" max="261" width="18.7109375" customWidth="1"/>
    <col min="263" max="263" width="14" customWidth="1"/>
    <col min="513" max="513" width="1.140625" customWidth="1"/>
    <col min="514" max="514" width="63" customWidth="1"/>
    <col min="515" max="517" width="18.7109375" customWidth="1"/>
    <col min="519" max="519" width="14" customWidth="1"/>
    <col min="769" max="769" width="1.140625" customWidth="1"/>
    <col min="770" max="770" width="63" customWidth="1"/>
    <col min="771" max="773" width="18.7109375" customWidth="1"/>
    <col min="775" max="775" width="14" customWidth="1"/>
    <col min="1025" max="1025" width="1.140625" customWidth="1"/>
    <col min="1026" max="1026" width="63" customWidth="1"/>
    <col min="1027" max="1029" width="18.7109375" customWidth="1"/>
    <col min="1031" max="1031" width="14" customWidth="1"/>
    <col min="1281" max="1281" width="1.140625" customWidth="1"/>
    <col min="1282" max="1282" width="63" customWidth="1"/>
    <col min="1283" max="1285" width="18.7109375" customWidth="1"/>
    <col min="1287" max="1287" width="14" customWidth="1"/>
    <col min="1537" max="1537" width="1.140625" customWidth="1"/>
    <col min="1538" max="1538" width="63" customWidth="1"/>
    <col min="1539" max="1541" width="18.7109375" customWidth="1"/>
    <col min="1543" max="1543" width="14" customWidth="1"/>
    <col min="1793" max="1793" width="1.140625" customWidth="1"/>
    <col min="1794" max="1794" width="63" customWidth="1"/>
    <col min="1795" max="1797" width="18.7109375" customWidth="1"/>
    <col min="1799" max="1799" width="14" customWidth="1"/>
    <col min="2049" max="2049" width="1.140625" customWidth="1"/>
    <col min="2050" max="2050" width="63" customWidth="1"/>
    <col min="2051" max="2053" width="18.7109375" customWidth="1"/>
    <col min="2055" max="2055" width="14" customWidth="1"/>
    <col min="2305" max="2305" width="1.140625" customWidth="1"/>
    <col min="2306" max="2306" width="63" customWidth="1"/>
    <col min="2307" max="2309" width="18.7109375" customWidth="1"/>
    <col min="2311" max="2311" width="14" customWidth="1"/>
    <col min="2561" max="2561" width="1.140625" customWidth="1"/>
    <col min="2562" max="2562" width="63" customWidth="1"/>
    <col min="2563" max="2565" width="18.7109375" customWidth="1"/>
    <col min="2567" max="2567" width="14" customWidth="1"/>
    <col min="2817" max="2817" width="1.140625" customWidth="1"/>
    <col min="2818" max="2818" width="63" customWidth="1"/>
    <col min="2819" max="2821" width="18.7109375" customWidth="1"/>
    <col min="2823" max="2823" width="14" customWidth="1"/>
    <col min="3073" max="3073" width="1.140625" customWidth="1"/>
    <col min="3074" max="3074" width="63" customWidth="1"/>
    <col min="3075" max="3077" width="18.7109375" customWidth="1"/>
    <col min="3079" max="3079" width="14" customWidth="1"/>
    <col min="3329" max="3329" width="1.140625" customWidth="1"/>
    <col min="3330" max="3330" width="63" customWidth="1"/>
    <col min="3331" max="3333" width="18.7109375" customWidth="1"/>
    <col min="3335" max="3335" width="14" customWidth="1"/>
    <col min="3585" max="3585" width="1.140625" customWidth="1"/>
    <col min="3586" max="3586" width="63" customWidth="1"/>
    <col min="3587" max="3589" width="18.7109375" customWidth="1"/>
    <col min="3591" max="3591" width="14" customWidth="1"/>
    <col min="3841" max="3841" width="1.140625" customWidth="1"/>
    <col min="3842" max="3842" width="63" customWidth="1"/>
    <col min="3843" max="3845" width="18.7109375" customWidth="1"/>
    <col min="3847" max="3847" width="14" customWidth="1"/>
    <col min="4097" max="4097" width="1.140625" customWidth="1"/>
    <col min="4098" max="4098" width="63" customWidth="1"/>
    <col min="4099" max="4101" width="18.7109375" customWidth="1"/>
    <col min="4103" max="4103" width="14" customWidth="1"/>
    <col min="4353" max="4353" width="1.140625" customWidth="1"/>
    <col min="4354" max="4354" width="63" customWidth="1"/>
    <col min="4355" max="4357" width="18.7109375" customWidth="1"/>
    <col min="4359" max="4359" width="14" customWidth="1"/>
    <col min="4609" max="4609" width="1.140625" customWidth="1"/>
    <col min="4610" max="4610" width="63" customWidth="1"/>
    <col min="4611" max="4613" width="18.7109375" customWidth="1"/>
    <col min="4615" max="4615" width="14" customWidth="1"/>
    <col min="4865" max="4865" width="1.140625" customWidth="1"/>
    <col min="4866" max="4866" width="63" customWidth="1"/>
    <col min="4867" max="4869" width="18.7109375" customWidth="1"/>
    <col min="4871" max="4871" width="14" customWidth="1"/>
    <col min="5121" max="5121" width="1.140625" customWidth="1"/>
    <col min="5122" max="5122" width="63" customWidth="1"/>
    <col min="5123" max="5125" width="18.7109375" customWidth="1"/>
    <col min="5127" max="5127" width="14" customWidth="1"/>
    <col min="5377" max="5377" width="1.140625" customWidth="1"/>
    <col min="5378" max="5378" width="63" customWidth="1"/>
    <col min="5379" max="5381" width="18.7109375" customWidth="1"/>
    <col min="5383" max="5383" width="14" customWidth="1"/>
    <col min="5633" max="5633" width="1.140625" customWidth="1"/>
    <col min="5634" max="5634" width="63" customWidth="1"/>
    <col min="5635" max="5637" width="18.7109375" customWidth="1"/>
    <col min="5639" max="5639" width="14" customWidth="1"/>
    <col min="5889" max="5889" width="1.140625" customWidth="1"/>
    <col min="5890" max="5890" width="63" customWidth="1"/>
    <col min="5891" max="5893" width="18.7109375" customWidth="1"/>
    <col min="5895" max="5895" width="14" customWidth="1"/>
    <col min="6145" max="6145" width="1.140625" customWidth="1"/>
    <col min="6146" max="6146" width="63" customWidth="1"/>
    <col min="6147" max="6149" width="18.7109375" customWidth="1"/>
    <col min="6151" max="6151" width="14" customWidth="1"/>
    <col min="6401" max="6401" width="1.140625" customWidth="1"/>
    <col min="6402" max="6402" width="63" customWidth="1"/>
    <col min="6403" max="6405" width="18.7109375" customWidth="1"/>
    <col min="6407" max="6407" width="14" customWidth="1"/>
    <col min="6657" max="6657" width="1.140625" customWidth="1"/>
    <col min="6658" max="6658" width="63" customWidth="1"/>
    <col min="6659" max="6661" width="18.7109375" customWidth="1"/>
    <col min="6663" max="6663" width="14" customWidth="1"/>
    <col min="6913" max="6913" width="1.140625" customWidth="1"/>
    <col min="6914" max="6914" width="63" customWidth="1"/>
    <col min="6915" max="6917" width="18.7109375" customWidth="1"/>
    <col min="6919" max="6919" width="14" customWidth="1"/>
    <col min="7169" max="7169" width="1.140625" customWidth="1"/>
    <col min="7170" max="7170" width="63" customWidth="1"/>
    <col min="7171" max="7173" width="18.7109375" customWidth="1"/>
    <col min="7175" max="7175" width="14" customWidth="1"/>
    <col min="7425" max="7425" width="1.140625" customWidth="1"/>
    <col min="7426" max="7426" width="63" customWidth="1"/>
    <col min="7427" max="7429" width="18.7109375" customWidth="1"/>
    <col min="7431" max="7431" width="14" customWidth="1"/>
    <col min="7681" max="7681" width="1.140625" customWidth="1"/>
    <col min="7682" max="7682" width="63" customWidth="1"/>
    <col min="7683" max="7685" width="18.7109375" customWidth="1"/>
    <col min="7687" max="7687" width="14" customWidth="1"/>
    <col min="7937" max="7937" width="1.140625" customWidth="1"/>
    <col min="7938" max="7938" width="63" customWidth="1"/>
    <col min="7939" max="7941" width="18.7109375" customWidth="1"/>
    <col min="7943" max="7943" width="14" customWidth="1"/>
    <col min="8193" max="8193" width="1.140625" customWidth="1"/>
    <col min="8194" max="8194" width="63" customWidth="1"/>
    <col min="8195" max="8197" width="18.7109375" customWidth="1"/>
    <col min="8199" max="8199" width="14" customWidth="1"/>
    <col min="8449" max="8449" width="1.140625" customWidth="1"/>
    <col min="8450" max="8450" width="63" customWidth="1"/>
    <col min="8451" max="8453" width="18.7109375" customWidth="1"/>
    <col min="8455" max="8455" width="14" customWidth="1"/>
    <col min="8705" max="8705" width="1.140625" customWidth="1"/>
    <col min="8706" max="8706" width="63" customWidth="1"/>
    <col min="8707" max="8709" width="18.7109375" customWidth="1"/>
    <col min="8711" max="8711" width="14" customWidth="1"/>
    <col min="8961" max="8961" width="1.140625" customWidth="1"/>
    <col min="8962" max="8962" width="63" customWidth="1"/>
    <col min="8963" max="8965" width="18.7109375" customWidth="1"/>
    <col min="8967" max="8967" width="14" customWidth="1"/>
    <col min="9217" max="9217" width="1.140625" customWidth="1"/>
    <col min="9218" max="9218" width="63" customWidth="1"/>
    <col min="9219" max="9221" width="18.7109375" customWidth="1"/>
    <col min="9223" max="9223" width="14" customWidth="1"/>
    <col min="9473" max="9473" width="1.140625" customWidth="1"/>
    <col min="9474" max="9474" width="63" customWidth="1"/>
    <col min="9475" max="9477" width="18.7109375" customWidth="1"/>
    <col min="9479" max="9479" width="14" customWidth="1"/>
    <col min="9729" max="9729" width="1.140625" customWidth="1"/>
    <col min="9730" max="9730" width="63" customWidth="1"/>
    <col min="9731" max="9733" width="18.7109375" customWidth="1"/>
    <col min="9735" max="9735" width="14" customWidth="1"/>
    <col min="9985" max="9985" width="1.140625" customWidth="1"/>
    <col min="9986" max="9986" width="63" customWidth="1"/>
    <col min="9987" max="9989" width="18.7109375" customWidth="1"/>
    <col min="9991" max="9991" width="14" customWidth="1"/>
    <col min="10241" max="10241" width="1.140625" customWidth="1"/>
    <col min="10242" max="10242" width="63" customWidth="1"/>
    <col min="10243" max="10245" width="18.7109375" customWidth="1"/>
    <col min="10247" max="10247" width="14" customWidth="1"/>
    <col min="10497" max="10497" width="1.140625" customWidth="1"/>
    <col min="10498" max="10498" width="63" customWidth="1"/>
    <col min="10499" max="10501" width="18.7109375" customWidth="1"/>
    <col min="10503" max="10503" width="14" customWidth="1"/>
    <col min="10753" max="10753" width="1.140625" customWidth="1"/>
    <col min="10754" max="10754" width="63" customWidth="1"/>
    <col min="10755" max="10757" width="18.7109375" customWidth="1"/>
    <col min="10759" max="10759" width="14" customWidth="1"/>
    <col min="11009" max="11009" width="1.140625" customWidth="1"/>
    <col min="11010" max="11010" width="63" customWidth="1"/>
    <col min="11011" max="11013" width="18.7109375" customWidth="1"/>
    <col min="11015" max="11015" width="14" customWidth="1"/>
    <col min="11265" max="11265" width="1.140625" customWidth="1"/>
    <col min="11266" max="11266" width="63" customWidth="1"/>
    <col min="11267" max="11269" width="18.7109375" customWidth="1"/>
    <col min="11271" max="11271" width="14" customWidth="1"/>
    <col min="11521" max="11521" width="1.140625" customWidth="1"/>
    <col min="11522" max="11522" width="63" customWidth="1"/>
    <col min="11523" max="11525" width="18.7109375" customWidth="1"/>
    <col min="11527" max="11527" width="14" customWidth="1"/>
    <col min="11777" max="11777" width="1.140625" customWidth="1"/>
    <col min="11778" max="11778" width="63" customWidth="1"/>
    <col min="11779" max="11781" width="18.7109375" customWidth="1"/>
    <col min="11783" max="11783" width="14" customWidth="1"/>
    <col min="12033" max="12033" width="1.140625" customWidth="1"/>
    <col min="12034" max="12034" width="63" customWidth="1"/>
    <col min="12035" max="12037" width="18.7109375" customWidth="1"/>
    <col min="12039" max="12039" width="14" customWidth="1"/>
    <col min="12289" max="12289" width="1.140625" customWidth="1"/>
    <col min="12290" max="12290" width="63" customWidth="1"/>
    <col min="12291" max="12293" width="18.7109375" customWidth="1"/>
    <col min="12295" max="12295" width="14" customWidth="1"/>
    <col min="12545" max="12545" width="1.140625" customWidth="1"/>
    <col min="12546" max="12546" width="63" customWidth="1"/>
    <col min="12547" max="12549" width="18.7109375" customWidth="1"/>
    <col min="12551" max="12551" width="14" customWidth="1"/>
    <col min="12801" max="12801" width="1.140625" customWidth="1"/>
    <col min="12802" max="12802" width="63" customWidth="1"/>
    <col min="12803" max="12805" width="18.7109375" customWidth="1"/>
    <col min="12807" max="12807" width="14" customWidth="1"/>
    <col min="13057" max="13057" width="1.140625" customWidth="1"/>
    <col min="13058" max="13058" width="63" customWidth="1"/>
    <col min="13059" max="13061" width="18.7109375" customWidth="1"/>
    <col min="13063" max="13063" width="14" customWidth="1"/>
    <col min="13313" max="13313" width="1.140625" customWidth="1"/>
    <col min="13314" max="13314" width="63" customWidth="1"/>
    <col min="13315" max="13317" width="18.7109375" customWidth="1"/>
    <col min="13319" max="13319" width="14" customWidth="1"/>
    <col min="13569" max="13569" width="1.140625" customWidth="1"/>
    <col min="13570" max="13570" width="63" customWidth="1"/>
    <col min="13571" max="13573" width="18.7109375" customWidth="1"/>
    <col min="13575" max="13575" width="14" customWidth="1"/>
    <col min="13825" max="13825" width="1.140625" customWidth="1"/>
    <col min="13826" max="13826" width="63" customWidth="1"/>
    <col min="13827" max="13829" width="18.7109375" customWidth="1"/>
    <col min="13831" max="13831" width="14" customWidth="1"/>
    <col min="14081" max="14081" width="1.140625" customWidth="1"/>
    <col min="14082" max="14082" width="63" customWidth="1"/>
    <col min="14083" max="14085" width="18.7109375" customWidth="1"/>
    <col min="14087" max="14087" width="14" customWidth="1"/>
    <col min="14337" max="14337" width="1.140625" customWidth="1"/>
    <col min="14338" max="14338" width="63" customWidth="1"/>
    <col min="14339" max="14341" width="18.7109375" customWidth="1"/>
    <col min="14343" max="14343" width="14" customWidth="1"/>
    <col min="14593" max="14593" width="1.140625" customWidth="1"/>
    <col min="14594" max="14594" width="63" customWidth="1"/>
    <col min="14595" max="14597" width="18.7109375" customWidth="1"/>
    <col min="14599" max="14599" width="14" customWidth="1"/>
    <col min="14849" max="14849" width="1.140625" customWidth="1"/>
    <col min="14850" max="14850" width="63" customWidth="1"/>
    <col min="14851" max="14853" width="18.7109375" customWidth="1"/>
    <col min="14855" max="14855" width="14" customWidth="1"/>
    <col min="15105" max="15105" width="1.140625" customWidth="1"/>
    <col min="15106" max="15106" width="63" customWidth="1"/>
    <col min="15107" max="15109" width="18.7109375" customWidth="1"/>
    <col min="15111" max="15111" width="14" customWidth="1"/>
    <col min="15361" max="15361" width="1.140625" customWidth="1"/>
    <col min="15362" max="15362" width="63" customWidth="1"/>
    <col min="15363" max="15365" width="18.7109375" customWidth="1"/>
    <col min="15367" max="15367" width="14" customWidth="1"/>
    <col min="15617" max="15617" width="1.140625" customWidth="1"/>
    <col min="15618" max="15618" width="63" customWidth="1"/>
    <col min="15619" max="15621" width="18.7109375" customWidth="1"/>
    <col min="15623" max="15623" width="14" customWidth="1"/>
    <col min="15873" max="15873" width="1.140625" customWidth="1"/>
    <col min="15874" max="15874" width="63" customWidth="1"/>
    <col min="15875" max="15877" width="18.7109375" customWidth="1"/>
    <col min="15879" max="15879" width="14" customWidth="1"/>
    <col min="16129" max="16129" width="1.140625" customWidth="1"/>
    <col min="16130" max="16130" width="63" customWidth="1"/>
    <col min="16131" max="16133" width="18.7109375" customWidth="1"/>
    <col min="16135" max="16135" width="14" customWidth="1"/>
  </cols>
  <sheetData>
    <row r="1" spans="1:7">
      <c r="A1" s="252" t="s">
        <v>141</v>
      </c>
      <c r="B1" s="252"/>
      <c r="C1" s="252"/>
      <c r="D1" s="252"/>
      <c r="E1" s="252"/>
    </row>
    <row r="2" spans="1:7">
      <c r="A2" s="252" t="s">
        <v>142</v>
      </c>
      <c r="B2" s="252"/>
      <c r="C2" s="252"/>
      <c r="D2" s="252"/>
      <c r="E2" s="252"/>
    </row>
    <row r="3" spans="1:7">
      <c r="A3" s="252" t="s">
        <v>207</v>
      </c>
      <c r="B3" s="252"/>
      <c r="C3" s="252"/>
      <c r="D3" s="252"/>
      <c r="E3" s="252"/>
    </row>
    <row r="4" spans="1:7">
      <c r="A4" s="252" t="s">
        <v>173</v>
      </c>
      <c r="B4" s="252"/>
      <c r="C4" s="252"/>
      <c r="D4" s="252"/>
      <c r="E4" s="252"/>
    </row>
    <row r="5" spans="1:7" ht="9" customHeight="1">
      <c r="A5" s="253"/>
      <c r="B5" s="253"/>
      <c r="C5" s="253"/>
      <c r="D5" s="253"/>
      <c r="E5" s="253"/>
    </row>
    <row r="6" spans="1:7" ht="24.75" thickBot="1">
      <c r="A6" s="254" t="s">
        <v>208</v>
      </c>
      <c r="B6" s="254"/>
      <c r="C6" s="255" t="s">
        <v>209</v>
      </c>
      <c r="D6" s="256" t="s">
        <v>210</v>
      </c>
      <c r="E6" s="257" t="s">
        <v>211</v>
      </c>
    </row>
    <row r="7" spans="1:7" ht="12.75" customHeight="1">
      <c r="A7" s="258"/>
      <c r="B7" s="259" t="s">
        <v>212</v>
      </c>
      <c r="C7" s="260">
        <f>C8+C9+C10</f>
        <v>44543312</v>
      </c>
      <c r="D7" s="260">
        <f>D8+D9+D10</f>
        <v>61919352</v>
      </c>
      <c r="E7" s="260">
        <f>E8+E9+E10</f>
        <v>47166795</v>
      </c>
    </row>
    <row r="8" spans="1:7" ht="15" customHeight="1">
      <c r="A8" s="261" t="s">
        <v>213</v>
      </c>
      <c r="B8" s="261"/>
      <c r="C8" s="262">
        <v>44543312</v>
      </c>
      <c r="D8" s="262">
        <v>61919352</v>
      </c>
      <c r="E8" s="262">
        <v>47166795</v>
      </c>
      <c r="G8" s="263"/>
    </row>
    <row r="9" spans="1:7" ht="15" customHeight="1">
      <c r="A9" s="264" t="s">
        <v>214</v>
      </c>
      <c r="B9" s="264"/>
      <c r="C9" s="262">
        <v>0</v>
      </c>
      <c r="D9" s="262">
        <v>0</v>
      </c>
      <c r="E9" s="262">
        <v>0</v>
      </c>
    </row>
    <row r="10" spans="1:7" ht="15" customHeight="1">
      <c r="A10" s="264" t="s">
        <v>215</v>
      </c>
      <c r="B10" s="264"/>
      <c r="C10" s="262">
        <v>0</v>
      </c>
      <c r="D10" s="262">
        <v>0</v>
      </c>
      <c r="E10" s="262">
        <v>0</v>
      </c>
    </row>
    <row r="11" spans="1:7" ht="15" customHeight="1">
      <c r="A11" s="265"/>
      <c r="B11" s="266" t="s">
        <v>216</v>
      </c>
      <c r="C11" s="267">
        <f>SUM(C12:C13)</f>
        <v>44543312</v>
      </c>
      <c r="D11" s="267">
        <f>SUM(D12:D13)</f>
        <v>41956162</v>
      </c>
      <c r="E11" s="267">
        <f>SUM(E12:E13)</f>
        <v>40298814</v>
      </c>
    </row>
    <row r="12" spans="1:7" ht="15" customHeight="1">
      <c r="A12" s="268" t="s">
        <v>217</v>
      </c>
      <c r="B12" s="268"/>
      <c r="C12" s="269">
        <v>44543312</v>
      </c>
      <c r="D12" s="269">
        <v>41956162</v>
      </c>
      <c r="E12" s="269">
        <v>40298814</v>
      </c>
    </row>
    <row r="13" spans="1:7" ht="15" customHeight="1">
      <c r="A13" s="270" t="s">
        <v>218</v>
      </c>
      <c r="B13" s="270"/>
      <c r="C13" s="262">
        <v>0</v>
      </c>
      <c r="D13" s="262">
        <v>0</v>
      </c>
      <c r="E13" s="262">
        <v>0</v>
      </c>
    </row>
    <row r="14" spans="1:7" ht="15" customHeight="1">
      <c r="A14" s="265"/>
      <c r="B14" s="266" t="s">
        <v>219</v>
      </c>
      <c r="C14" s="262">
        <f>+C15+C16</f>
        <v>0</v>
      </c>
      <c r="D14" s="262">
        <f>+D15+D16</f>
        <v>0</v>
      </c>
      <c r="E14" s="262">
        <f>+E15+E16</f>
        <v>0</v>
      </c>
    </row>
    <row r="15" spans="1:7" ht="15" customHeight="1">
      <c r="A15" s="268" t="s">
        <v>220</v>
      </c>
      <c r="B15" s="268"/>
      <c r="C15" s="269">
        <v>0</v>
      </c>
      <c r="D15" s="269">
        <v>0</v>
      </c>
      <c r="E15" s="269">
        <v>0</v>
      </c>
    </row>
    <row r="16" spans="1:7" ht="20.25" customHeight="1">
      <c r="A16" s="270" t="s">
        <v>221</v>
      </c>
      <c r="B16" s="270"/>
      <c r="C16" s="262">
        <v>0</v>
      </c>
      <c r="D16" s="262">
        <v>0</v>
      </c>
      <c r="E16" s="262">
        <v>0</v>
      </c>
    </row>
    <row r="17" spans="1:7" ht="6" customHeight="1">
      <c r="A17" s="265"/>
      <c r="B17" s="266"/>
      <c r="C17" s="262"/>
      <c r="D17" s="262"/>
      <c r="E17" s="262"/>
    </row>
    <row r="18" spans="1:7" ht="15" customHeight="1">
      <c r="A18" s="271"/>
      <c r="B18" s="266" t="s">
        <v>222</v>
      </c>
      <c r="C18" s="262">
        <f>+C7-C11+C14</f>
        <v>0</v>
      </c>
      <c r="D18" s="262">
        <f>+D7-D11+D14</f>
        <v>19963190</v>
      </c>
      <c r="E18" s="262">
        <f>+E7-E11+E14</f>
        <v>6867981</v>
      </c>
    </row>
    <row r="19" spans="1:7" ht="15" customHeight="1">
      <c r="A19" s="271"/>
      <c r="B19" s="266" t="s">
        <v>223</v>
      </c>
      <c r="C19" s="262">
        <f>C18-C10</f>
        <v>0</v>
      </c>
      <c r="D19" s="262">
        <f>D18-D10</f>
        <v>19963190</v>
      </c>
      <c r="E19" s="262">
        <f>E18-E10</f>
        <v>6867981</v>
      </c>
    </row>
    <row r="20" spans="1:7" ht="21.75" customHeight="1">
      <c r="A20" s="271"/>
      <c r="B20" s="266" t="s">
        <v>224</v>
      </c>
      <c r="C20" s="262">
        <f>C19-C14</f>
        <v>0</v>
      </c>
      <c r="D20" s="262">
        <f>D19-D14</f>
        <v>19963190</v>
      </c>
      <c r="E20" s="262">
        <f>E19-E14</f>
        <v>6867981</v>
      </c>
    </row>
    <row r="21" spans="1:7" ht="9" customHeight="1" thickBot="1">
      <c r="A21" s="272"/>
      <c r="B21" s="272"/>
      <c r="C21" s="273"/>
      <c r="D21" s="273"/>
      <c r="E21" s="273"/>
    </row>
    <row r="22" spans="1:7" ht="22.5" customHeight="1" thickBot="1">
      <c r="A22" s="274" t="s">
        <v>225</v>
      </c>
      <c r="B22" s="275"/>
      <c r="C22" s="276" t="s">
        <v>226</v>
      </c>
      <c r="D22" s="276" t="s">
        <v>210</v>
      </c>
      <c r="E22" s="277" t="s">
        <v>227</v>
      </c>
    </row>
    <row r="23" spans="1:7" ht="18.75" customHeight="1">
      <c r="A23" s="278" t="s">
        <v>228</v>
      </c>
      <c r="B23" s="278"/>
      <c r="C23" s="279">
        <f>+C24+C25</f>
        <v>0</v>
      </c>
      <c r="D23" s="279">
        <f>+D24+D25</f>
        <v>0</v>
      </c>
      <c r="E23" s="279">
        <f>+E24+E25</f>
        <v>0</v>
      </c>
    </row>
    <row r="24" spans="1:7" ht="15" customHeight="1">
      <c r="A24" s="280"/>
      <c r="B24" s="281" t="s">
        <v>229</v>
      </c>
      <c r="C24" s="262">
        <v>0</v>
      </c>
      <c r="D24" s="262">
        <v>0</v>
      </c>
      <c r="E24" s="262">
        <v>0</v>
      </c>
    </row>
    <row r="25" spans="1:7" ht="15" customHeight="1">
      <c r="A25" s="271"/>
      <c r="B25" s="281" t="s">
        <v>230</v>
      </c>
      <c r="C25" s="262">
        <v>0</v>
      </c>
      <c r="D25" s="262">
        <v>0</v>
      </c>
      <c r="E25" s="262">
        <v>0</v>
      </c>
    </row>
    <row r="26" spans="1:7" ht="18.75" customHeight="1">
      <c r="A26" s="265"/>
      <c r="B26" s="266" t="s">
        <v>231</v>
      </c>
      <c r="C26" s="262">
        <f>C20+C23</f>
        <v>0</v>
      </c>
      <c r="D26" s="262">
        <f>D20+D23</f>
        <v>19963190</v>
      </c>
      <c r="E26" s="262">
        <f>E20+E23</f>
        <v>6867981</v>
      </c>
    </row>
    <row r="27" spans="1:7" ht="9" customHeight="1" thickBot="1">
      <c r="A27" s="272"/>
      <c r="B27" s="272"/>
      <c r="C27" s="273"/>
      <c r="D27" s="273"/>
      <c r="E27" s="273"/>
    </row>
    <row r="28" spans="1:7" ht="22.5" customHeight="1" thickBot="1">
      <c r="A28" s="282" t="s">
        <v>225</v>
      </c>
      <c r="B28" s="283"/>
      <c r="C28" s="276" t="s">
        <v>232</v>
      </c>
      <c r="D28" s="276" t="s">
        <v>210</v>
      </c>
      <c r="E28" s="277" t="s">
        <v>211</v>
      </c>
      <c r="G28" s="284"/>
    </row>
    <row r="29" spans="1:7" ht="18" customHeight="1">
      <c r="A29" s="278" t="s">
        <v>233</v>
      </c>
      <c r="B29" s="278"/>
      <c r="C29" s="279">
        <f>C30+C31</f>
        <v>0</v>
      </c>
      <c r="D29" s="279">
        <f>D30+D31</f>
        <v>0</v>
      </c>
      <c r="E29" s="279">
        <f>E30+E31</f>
        <v>0</v>
      </c>
      <c r="G29" s="263"/>
    </row>
    <row r="30" spans="1:7" ht="15" customHeight="1">
      <c r="A30" s="280"/>
      <c r="B30" s="281" t="s">
        <v>234</v>
      </c>
      <c r="C30" s="262">
        <v>0</v>
      </c>
      <c r="D30" s="262">
        <v>0</v>
      </c>
      <c r="E30" s="262">
        <v>0</v>
      </c>
    </row>
    <row r="31" spans="1:7" s="285" customFormat="1" ht="18" customHeight="1">
      <c r="A31" s="271"/>
      <c r="B31" s="281" t="s">
        <v>235</v>
      </c>
      <c r="C31" s="262">
        <v>0</v>
      </c>
      <c r="D31" s="262">
        <v>0</v>
      </c>
      <c r="E31" s="262">
        <v>0</v>
      </c>
    </row>
    <row r="32" spans="1:7" ht="18" customHeight="1">
      <c r="A32" s="286" t="s">
        <v>236</v>
      </c>
      <c r="B32" s="286"/>
      <c r="C32" s="262">
        <f>C33+C34</f>
        <v>0</v>
      </c>
      <c r="D32" s="262">
        <f>D33+D34</f>
        <v>0</v>
      </c>
      <c r="E32" s="262"/>
    </row>
    <row r="33" spans="1:5" ht="15" customHeight="1">
      <c r="A33" s="280"/>
      <c r="B33" s="281" t="s">
        <v>237</v>
      </c>
      <c r="C33" s="287"/>
      <c r="D33" s="287"/>
      <c r="E33" s="262"/>
    </row>
    <row r="34" spans="1:5" ht="15" customHeight="1">
      <c r="A34" s="271"/>
      <c r="B34" s="281" t="s">
        <v>238</v>
      </c>
      <c r="C34" s="262">
        <v>0</v>
      </c>
      <c r="D34" s="262">
        <v>0</v>
      </c>
      <c r="E34" s="262">
        <v>0</v>
      </c>
    </row>
    <row r="35" spans="1:5" ht="18" customHeight="1">
      <c r="A35" s="265"/>
      <c r="B35" s="266" t="s">
        <v>239</v>
      </c>
      <c r="C35" s="267">
        <f>+C29-C32</f>
        <v>0</v>
      </c>
      <c r="D35" s="267">
        <f>+D29-D32</f>
        <v>0</v>
      </c>
      <c r="E35" s="267">
        <f>+E29-E32</f>
        <v>0</v>
      </c>
    </row>
    <row r="36" spans="1:5" ht="9" customHeight="1">
      <c r="A36" s="272"/>
      <c r="B36" s="272"/>
      <c r="C36" s="273"/>
      <c r="D36" s="273"/>
      <c r="E36" s="273"/>
    </row>
    <row r="37" spans="1:5" ht="15" customHeight="1">
      <c r="A37" s="252" t="s">
        <v>141</v>
      </c>
      <c r="B37" s="252"/>
      <c r="C37" s="252"/>
      <c r="D37" s="252"/>
      <c r="E37" s="252"/>
    </row>
    <row r="38" spans="1:5" ht="15" customHeight="1">
      <c r="A38" s="252" t="s">
        <v>142</v>
      </c>
      <c r="B38" s="252"/>
      <c r="C38" s="252"/>
      <c r="D38" s="252"/>
      <c r="E38" s="252"/>
    </row>
    <row r="39" spans="1:5" ht="15" customHeight="1">
      <c r="A39" s="252" t="s">
        <v>207</v>
      </c>
      <c r="B39" s="252"/>
      <c r="C39" s="252"/>
      <c r="D39" s="252"/>
      <c r="E39" s="252"/>
    </row>
    <row r="40" spans="1:5" ht="15" customHeight="1">
      <c r="A40" s="252" t="s">
        <v>173</v>
      </c>
      <c r="B40" s="252"/>
      <c r="C40" s="252"/>
      <c r="D40" s="252"/>
      <c r="E40" s="252"/>
    </row>
    <row r="41" spans="1:5" ht="9" customHeight="1">
      <c r="A41" s="253"/>
      <c r="B41" s="253"/>
      <c r="C41" s="253"/>
      <c r="D41" s="253"/>
      <c r="E41" s="253"/>
    </row>
    <row r="42" spans="1:5" ht="22.5" customHeight="1" thickBot="1">
      <c r="A42" s="288" t="s">
        <v>225</v>
      </c>
      <c r="B42" s="289"/>
      <c r="C42" s="290" t="s">
        <v>232</v>
      </c>
      <c r="D42" s="290" t="s">
        <v>210</v>
      </c>
      <c r="E42" s="291" t="s">
        <v>211</v>
      </c>
    </row>
    <row r="43" spans="1:5">
      <c r="A43" s="292" t="s">
        <v>213</v>
      </c>
      <c r="B43" s="292"/>
      <c r="C43" s="279">
        <f>+C8</f>
        <v>44543312</v>
      </c>
      <c r="D43" s="279">
        <f>+D8</f>
        <v>61919352</v>
      </c>
      <c r="E43" s="279">
        <f>+E8</f>
        <v>47166795</v>
      </c>
    </row>
    <row r="44" spans="1:5" ht="21" customHeight="1">
      <c r="A44" s="264" t="s">
        <v>240</v>
      </c>
      <c r="B44" s="264"/>
      <c r="C44" s="262">
        <f>C45-C46</f>
        <v>0</v>
      </c>
      <c r="D44" s="262">
        <f>D45-D46</f>
        <v>0</v>
      </c>
      <c r="E44" s="262">
        <f>E45-E46</f>
        <v>0</v>
      </c>
    </row>
    <row r="45" spans="1:5">
      <c r="A45" s="280"/>
      <c r="B45" s="281" t="s">
        <v>234</v>
      </c>
      <c r="C45" s="262">
        <f>+C30</f>
        <v>0</v>
      </c>
      <c r="D45" s="262">
        <f>+D30</f>
        <v>0</v>
      </c>
      <c r="E45" s="262">
        <f>+E30</f>
        <v>0</v>
      </c>
    </row>
    <row r="46" spans="1:5" ht="14.45" customHeight="1">
      <c r="A46" s="280"/>
      <c r="B46" s="281" t="s">
        <v>237</v>
      </c>
      <c r="C46" s="262">
        <f>+C33</f>
        <v>0</v>
      </c>
      <c r="D46" s="262">
        <f>+D33</f>
        <v>0</v>
      </c>
      <c r="E46" s="262">
        <f>+E33</f>
        <v>0</v>
      </c>
    </row>
    <row r="47" spans="1:5" ht="22.5">
      <c r="A47" s="265"/>
      <c r="B47" s="266" t="s">
        <v>241</v>
      </c>
      <c r="C47" s="262">
        <f>+C12</f>
        <v>44543312</v>
      </c>
      <c r="D47" s="262">
        <f>+D12</f>
        <v>41956162</v>
      </c>
      <c r="E47" s="262">
        <f>+E12</f>
        <v>40298814</v>
      </c>
    </row>
    <row r="48" spans="1:5" ht="22.5">
      <c r="A48" s="265"/>
      <c r="B48" s="266" t="s">
        <v>242</v>
      </c>
      <c r="C48" s="293">
        <v>0</v>
      </c>
      <c r="D48" s="262">
        <v>0</v>
      </c>
      <c r="E48" s="262">
        <v>0</v>
      </c>
    </row>
    <row r="49" spans="1:5" ht="23.25" customHeight="1">
      <c r="A49" s="271"/>
      <c r="B49" s="266" t="s">
        <v>243</v>
      </c>
      <c r="C49" s="262">
        <f>C43+C44-C47</f>
        <v>0</v>
      </c>
      <c r="D49" s="262">
        <f>D43+D44-D12+D48</f>
        <v>19963190</v>
      </c>
      <c r="E49" s="262">
        <f>E43+E44-E12+E48</f>
        <v>6867981</v>
      </c>
    </row>
    <row r="50" spans="1:5" ht="22.5">
      <c r="A50" s="271"/>
      <c r="B50" s="266" t="s">
        <v>244</v>
      </c>
      <c r="C50" s="262">
        <f>C49-C44</f>
        <v>0</v>
      </c>
      <c r="D50" s="262">
        <f>D49-D44</f>
        <v>19963190</v>
      </c>
      <c r="E50" s="262">
        <f>E49-E44</f>
        <v>6867981</v>
      </c>
    </row>
    <row r="51" spans="1:5" ht="15.75" thickBot="1">
      <c r="A51" s="272"/>
      <c r="B51" s="272"/>
      <c r="C51" s="273"/>
      <c r="D51" s="273"/>
      <c r="E51" s="273"/>
    </row>
    <row r="52" spans="1:5" ht="22.5" customHeight="1" thickBot="1">
      <c r="A52" s="274" t="s">
        <v>225</v>
      </c>
      <c r="B52" s="275"/>
      <c r="C52" s="276" t="s">
        <v>232</v>
      </c>
      <c r="D52" s="276" t="s">
        <v>210</v>
      </c>
      <c r="E52" s="277" t="s">
        <v>211</v>
      </c>
    </row>
    <row r="53" spans="1:5">
      <c r="A53" s="292" t="s">
        <v>245</v>
      </c>
      <c r="B53" s="292"/>
      <c r="C53" s="279">
        <f>+C9</f>
        <v>0</v>
      </c>
      <c r="D53" s="279">
        <f>+D9</f>
        <v>0</v>
      </c>
      <c r="E53" s="279">
        <f>+E9</f>
        <v>0</v>
      </c>
    </row>
    <row r="54" spans="1:5" ht="21.75" customHeight="1">
      <c r="A54" s="264" t="s">
        <v>246</v>
      </c>
      <c r="B54" s="264"/>
      <c r="C54" s="262">
        <f>C55-C56</f>
        <v>0</v>
      </c>
      <c r="D54" s="262">
        <f>D55-D56</f>
        <v>0</v>
      </c>
      <c r="E54" s="262">
        <f>E55-E56</f>
        <v>0</v>
      </c>
    </row>
    <row r="55" spans="1:5" ht="22.5">
      <c r="A55" s="280"/>
      <c r="B55" s="281" t="s">
        <v>235</v>
      </c>
      <c r="C55" s="294">
        <f>C31</f>
        <v>0</v>
      </c>
      <c r="D55" s="294">
        <f>D31</f>
        <v>0</v>
      </c>
      <c r="E55" s="294">
        <f>E31</f>
        <v>0</v>
      </c>
    </row>
    <row r="56" spans="1:5">
      <c r="A56" s="280"/>
      <c r="B56" s="281" t="s">
        <v>247</v>
      </c>
      <c r="C56" s="262">
        <f>C34</f>
        <v>0</v>
      </c>
      <c r="D56" s="262">
        <f>D34</f>
        <v>0</v>
      </c>
      <c r="E56" s="262">
        <f>E34</f>
        <v>0</v>
      </c>
    </row>
    <row r="57" spans="1:5" ht="22.5">
      <c r="A57" s="265"/>
      <c r="B57" s="266" t="s">
        <v>248</v>
      </c>
      <c r="C57" s="262">
        <f>C13</f>
        <v>0</v>
      </c>
      <c r="D57" s="262">
        <f>D13</f>
        <v>0</v>
      </c>
      <c r="E57" s="262">
        <f>E13</f>
        <v>0</v>
      </c>
    </row>
    <row r="58" spans="1:5" ht="22.5">
      <c r="A58" s="265"/>
      <c r="B58" s="266" t="s">
        <v>249</v>
      </c>
      <c r="C58" s="269">
        <v>0</v>
      </c>
      <c r="D58" s="262">
        <v>0</v>
      </c>
      <c r="E58" s="262">
        <v>0</v>
      </c>
    </row>
    <row r="59" spans="1:5" ht="22.5">
      <c r="A59" s="271"/>
      <c r="B59" s="266" t="s">
        <v>250</v>
      </c>
      <c r="C59" s="262">
        <f>C53+C54-C57+C58</f>
        <v>0</v>
      </c>
      <c r="D59" s="262">
        <f>D53+D54-D57+D58</f>
        <v>0</v>
      </c>
      <c r="E59" s="262">
        <f>E53+E54-E57+E58</f>
        <v>0</v>
      </c>
    </row>
    <row r="60" spans="1:5" ht="22.5">
      <c r="A60" s="271"/>
      <c r="B60" s="266" t="s">
        <v>251</v>
      </c>
      <c r="C60" s="262">
        <f>C59-C54</f>
        <v>0</v>
      </c>
      <c r="D60" s="262">
        <f>D59-D54</f>
        <v>0</v>
      </c>
      <c r="E60" s="262">
        <f>E59-E54</f>
        <v>0</v>
      </c>
    </row>
    <row r="61" spans="1:5">
      <c r="A61" s="272"/>
      <c r="B61" s="295"/>
      <c r="C61" s="295"/>
      <c r="D61" s="295"/>
      <c r="E61" s="295"/>
    </row>
    <row r="62" spans="1:5">
      <c r="A62" s="296"/>
      <c r="B62" s="297"/>
      <c r="C62" s="297"/>
      <c r="D62" s="297"/>
      <c r="E62" s="297"/>
    </row>
    <row r="63" spans="1:5">
      <c r="A63" s="296"/>
      <c r="B63" s="298"/>
      <c r="C63" s="298"/>
      <c r="D63" s="298"/>
      <c r="E63" s="298"/>
    </row>
  </sheetData>
  <sheetProtection formatCells="0"/>
  <mergeCells count="30">
    <mergeCell ref="A52:B52"/>
    <mergeCell ref="A53:B53"/>
    <mergeCell ref="A54:B54"/>
    <mergeCell ref="B61:E61"/>
    <mergeCell ref="B62:E62"/>
    <mergeCell ref="B63:E63"/>
    <mergeCell ref="A38:E38"/>
    <mergeCell ref="A39:E39"/>
    <mergeCell ref="A40:E40"/>
    <mergeCell ref="A42:B42"/>
    <mergeCell ref="A43:B43"/>
    <mergeCell ref="A44:B44"/>
    <mergeCell ref="A22:B22"/>
    <mergeCell ref="A23:B23"/>
    <mergeCell ref="A28:B28"/>
    <mergeCell ref="A29:B29"/>
    <mergeCell ref="A32:B32"/>
    <mergeCell ref="A37:E37"/>
    <mergeCell ref="A9:B9"/>
    <mergeCell ref="A10:B10"/>
    <mergeCell ref="A12:B12"/>
    <mergeCell ref="A13:B13"/>
    <mergeCell ref="A15:B15"/>
    <mergeCell ref="A16:B16"/>
    <mergeCell ref="A1:E1"/>
    <mergeCell ref="A2:E2"/>
    <mergeCell ref="A3:E3"/>
    <mergeCell ref="A4:E4"/>
    <mergeCell ref="A6:B6"/>
    <mergeCell ref="A8:B8"/>
  </mergeCells>
  <printOptions horizontalCentered="1"/>
  <pageMargins left="0.78740157480314965" right="0.48" top="0.78740157480314965" bottom="0.19685039370078741" header="0" footer="0"/>
  <pageSetup orientation="landscape" horizontalDpi="300" verticalDpi="300" r:id="rId1"/>
  <headerFooter>
    <oddFooter>&amp;C&amp;9LDF/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zoomScale="90" zoomScaleNormal="90" zoomScaleSheetLayoutView="90" workbookViewId="0">
      <selection activeCell="D42" sqref="D42"/>
    </sheetView>
  </sheetViews>
  <sheetFormatPr baseColWidth="10" defaultRowHeight="11.25"/>
  <cols>
    <col min="1" max="1" width="3.7109375" style="299" customWidth="1"/>
    <col min="2" max="2" width="30.7109375" style="299" customWidth="1"/>
    <col min="3" max="3" width="27.42578125" style="299" customWidth="1"/>
    <col min="4" max="9" width="15.7109375" style="299" customWidth="1"/>
    <col min="10" max="10" width="11.42578125" style="299"/>
    <col min="11" max="11" width="11.7109375" style="299" bestFit="1" customWidth="1"/>
    <col min="12" max="256" width="11.42578125" style="299"/>
    <col min="257" max="257" width="3.7109375" style="299" customWidth="1"/>
    <col min="258" max="258" width="30.7109375" style="299" customWidth="1"/>
    <col min="259" max="259" width="27.42578125" style="299" customWidth="1"/>
    <col min="260" max="265" width="15.7109375" style="299" customWidth="1"/>
    <col min="266" max="266" width="11.42578125" style="299"/>
    <col min="267" max="267" width="11.7109375" style="299" bestFit="1" customWidth="1"/>
    <col min="268" max="512" width="11.42578125" style="299"/>
    <col min="513" max="513" width="3.7109375" style="299" customWidth="1"/>
    <col min="514" max="514" width="30.7109375" style="299" customWidth="1"/>
    <col min="515" max="515" width="27.42578125" style="299" customWidth="1"/>
    <col min="516" max="521" width="15.7109375" style="299" customWidth="1"/>
    <col min="522" max="522" width="11.42578125" style="299"/>
    <col min="523" max="523" width="11.7109375" style="299" bestFit="1" customWidth="1"/>
    <col min="524" max="768" width="11.42578125" style="299"/>
    <col min="769" max="769" width="3.7109375" style="299" customWidth="1"/>
    <col min="770" max="770" width="30.7109375" style="299" customWidth="1"/>
    <col min="771" max="771" width="27.42578125" style="299" customWidth="1"/>
    <col min="772" max="777" width="15.7109375" style="299" customWidth="1"/>
    <col min="778" max="778" width="11.42578125" style="299"/>
    <col min="779" max="779" width="11.7109375" style="299" bestFit="1" customWidth="1"/>
    <col min="780" max="1024" width="11.42578125" style="299"/>
    <col min="1025" max="1025" width="3.7109375" style="299" customWidth="1"/>
    <col min="1026" max="1026" width="30.7109375" style="299" customWidth="1"/>
    <col min="1027" max="1027" width="27.42578125" style="299" customWidth="1"/>
    <col min="1028" max="1033" width="15.7109375" style="299" customWidth="1"/>
    <col min="1034" max="1034" width="11.42578125" style="299"/>
    <col min="1035" max="1035" width="11.7109375" style="299" bestFit="1" customWidth="1"/>
    <col min="1036" max="1280" width="11.42578125" style="299"/>
    <col min="1281" max="1281" width="3.7109375" style="299" customWidth="1"/>
    <col min="1282" max="1282" width="30.7109375" style="299" customWidth="1"/>
    <col min="1283" max="1283" width="27.42578125" style="299" customWidth="1"/>
    <col min="1284" max="1289" width="15.7109375" style="299" customWidth="1"/>
    <col min="1290" max="1290" width="11.42578125" style="299"/>
    <col min="1291" max="1291" width="11.7109375" style="299" bestFit="1" customWidth="1"/>
    <col min="1292" max="1536" width="11.42578125" style="299"/>
    <col min="1537" max="1537" width="3.7109375" style="299" customWidth="1"/>
    <col min="1538" max="1538" width="30.7109375" style="299" customWidth="1"/>
    <col min="1539" max="1539" width="27.42578125" style="299" customWidth="1"/>
    <col min="1540" max="1545" width="15.7109375" style="299" customWidth="1"/>
    <col min="1546" max="1546" width="11.42578125" style="299"/>
    <col min="1547" max="1547" width="11.7109375" style="299" bestFit="1" customWidth="1"/>
    <col min="1548" max="1792" width="11.42578125" style="299"/>
    <col min="1793" max="1793" width="3.7109375" style="299" customWidth="1"/>
    <col min="1794" max="1794" width="30.7109375" style="299" customWidth="1"/>
    <col min="1795" max="1795" width="27.42578125" style="299" customWidth="1"/>
    <col min="1796" max="1801" width="15.7109375" style="299" customWidth="1"/>
    <col min="1802" max="1802" width="11.42578125" style="299"/>
    <col min="1803" max="1803" width="11.7109375" style="299" bestFit="1" customWidth="1"/>
    <col min="1804" max="2048" width="11.42578125" style="299"/>
    <col min="2049" max="2049" width="3.7109375" style="299" customWidth="1"/>
    <col min="2050" max="2050" width="30.7109375" style="299" customWidth="1"/>
    <col min="2051" max="2051" width="27.42578125" style="299" customWidth="1"/>
    <col min="2052" max="2057" width="15.7109375" style="299" customWidth="1"/>
    <col min="2058" max="2058" width="11.42578125" style="299"/>
    <col min="2059" max="2059" width="11.7109375" style="299" bestFit="1" customWidth="1"/>
    <col min="2060" max="2304" width="11.42578125" style="299"/>
    <col min="2305" max="2305" width="3.7109375" style="299" customWidth="1"/>
    <col min="2306" max="2306" width="30.7109375" style="299" customWidth="1"/>
    <col min="2307" max="2307" width="27.42578125" style="299" customWidth="1"/>
    <col min="2308" max="2313" width="15.7109375" style="299" customWidth="1"/>
    <col min="2314" max="2314" width="11.42578125" style="299"/>
    <col min="2315" max="2315" width="11.7109375" style="299" bestFit="1" customWidth="1"/>
    <col min="2316" max="2560" width="11.42578125" style="299"/>
    <col min="2561" max="2561" width="3.7109375" style="299" customWidth="1"/>
    <col min="2562" max="2562" width="30.7109375" style="299" customWidth="1"/>
    <col min="2563" max="2563" width="27.42578125" style="299" customWidth="1"/>
    <col min="2564" max="2569" width="15.7109375" style="299" customWidth="1"/>
    <col min="2570" max="2570" width="11.42578125" style="299"/>
    <col min="2571" max="2571" width="11.7109375" style="299" bestFit="1" customWidth="1"/>
    <col min="2572" max="2816" width="11.42578125" style="299"/>
    <col min="2817" max="2817" width="3.7109375" style="299" customWidth="1"/>
    <col min="2818" max="2818" width="30.7109375" style="299" customWidth="1"/>
    <col min="2819" max="2819" width="27.42578125" style="299" customWidth="1"/>
    <col min="2820" max="2825" width="15.7109375" style="299" customWidth="1"/>
    <col min="2826" max="2826" width="11.42578125" style="299"/>
    <col min="2827" max="2827" width="11.7109375" style="299" bestFit="1" customWidth="1"/>
    <col min="2828" max="3072" width="11.42578125" style="299"/>
    <col min="3073" max="3073" width="3.7109375" style="299" customWidth="1"/>
    <col min="3074" max="3074" width="30.7109375" style="299" customWidth="1"/>
    <col min="3075" max="3075" width="27.42578125" style="299" customWidth="1"/>
    <col min="3076" max="3081" width="15.7109375" style="299" customWidth="1"/>
    <col min="3082" max="3082" width="11.42578125" style="299"/>
    <col min="3083" max="3083" width="11.7109375" style="299" bestFit="1" customWidth="1"/>
    <col min="3084" max="3328" width="11.42578125" style="299"/>
    <col min="3329" max="3329" width="3.7109375" style="299" customWidth="1"/>
    <col min="3330" max="3330" width="30.7109375" style="299" customWidth="1"/>
    <col min="3331" max="3331" width="27.42578125" style="299" customWidth="1"/>
    <col min="3332" max="3337" width="15.7109375" style="299" customWidth="1"/>
    <col min="3338" max="3338" width="11.42578125" style="299"/>
    <col min="3339" max="3339" width="11.7109375" style="299" bestFit="1" customWidth="1"/>
    <col min="3340" max="3584" width="11.42578125" style="299"/>
    <col min="3585" max="3585" width="3.7109375" style="299" customWidth="1"/>
    <col min="3586" max="3586" width="30.7109375" style="299" customWidth="1"/>
    <col min="3587" max="3587" width="27.42578125" style="299" customWidth="1"/>
    <col min="3588" max="3593" width="15.7109375" style="299" customWidth="1"/>
    <col min="3594" max="3594" width="11.42578125" style="299"/>
    <col min="3595" max="3595" width="11.7109375" style="299" bestFit="1" customWidth="1"/>
    <col min="3596" max="3840" width="11.42578125" style="299"/>
    <col min="3841" max="3841" width="3.7109375" style="299" customWidth="1"/>
    <col min="3842" max="3842" width="30.7109375" style="299" customWidth="1"/>
    <col min="3843" max="3843" width="27.42578125" style="299" customWidth="1"/>
    <col min="3844" max="3849" width="15.7109375" style="299" customWidth="1"/>
    <col min="3850" max="3850" width="11.42578125" style="299"/>
    <col min="3851" max="3851" width="11.7109375" style="299" bestFit="1" customWidth="1"/>
    <col min="3852" max="4096" width="11.42578125" style="299"/>
    <col min="4097" max="4097" width="3.7109375" style="299" customWidth="1"/>
    <col min="4098" max="4098" width="30.7109375" style="299" customWidth="1"/>
    <col min="4099" max="4099" width="27.42578125" style="299" customWidth="1"/>
    <col min="4100" max="4105" width="15.7109375" style="299" customWidth="1"/>
    <col min="4106" max="4106" width="11.42578125" style="299"/>
    <col min="4107" max="4107" width="11.7109375" style="299" bestFit="1" customWidth="1"/>
    <col min="4108" max="4352" width="11.42578125" style="299"/>
    <col min="4353" max="4353" width="3.7109375" style="299" customWidth="1"/>
    <col min="4354" max="4354" width="30.7109375" style="299" customWidth="1"/>
    <col min="4355" max="4355" width="27.42578125" style="299" customWidth="1"/>
    <col min="4356" max="4361" width="15.7109375" style="299" customWidth="1"/>
    <col min="4362" max="4362" width="11.42578125" style="299"/>
    <col min="4363" max="4363" width="11.7109375" style="299" bestFit="1" customWidth="1"/>
    <col min="4364" max="4608" width="11.42578125" style="299"/>
    <col min="4609" max="4609" width="3.7109375" style="299" customWidth="1"/>
    <col min="4610" max="4610" width="30.7109375" style="299" customWidth="1"/>
    <col min="4611" max="4611" width="27.42578125" style="299" customWidth="1"/>
    <col min="4612" max="4617" width="15.7109375" style="299" customWidth="1"/>
    <col min="4618" max="4618" width="11.42578125" style="299"/>
    <col min="4619" max="4619" width="11.7109375" style="299" bestFit="1" customWidth="1"/>
    <col min="4620" max="4864" width="11.42578125" style="299"/>
    <col min="4865" max="4865" width="3.7109375" style="299" customWidth="1"/>
    <col min="4866" max="4866" width="30.7109375" style="299" customWidth="1"/>
    <col min="4867" max="4867" width="27.42578125" style="299" customWidth="1"/>
    <col min="4868" max="4873" width="15.7109375" style="299" customWidth="1"/>
    <col min="4874" max="4874" width="11.42578125" style="299"/>
    <col min="4875" max="4875" width="11.7109375" style="299" bestFit="1" customWidth="1"/>
    <col min="4876" max="5120" width="11.42578125" style="299"/>
    <col min="5121" max="5121" width="3.7109375" style="299" customWidth="1"/>
    <col min="5122" max="5122" width="30.7109375" style="299" customWidth="1"/>
    <col min="5123" max="5123" width="27.42578125" style="299" customWidth="1"/>
    <col min="5124" max="5129" width="15.7109375" style="299" customWidth="1"/>
    <col min="5130" max="5130" width="11.42578125" style="299"/>
    <col min="5131" max="5131" width="11.7109375" style="299" bestFit="1" customWidth="1"/>
    <col min="5132" max="5376" width="11.42578125" style="299"/>
    <col min="5377" max="5377" width="3.7109375" style="299" customWidth="1"/>
    <col min="5378" max="5378" width="30.7109375" style="299" customWidth="1"/>
    <col min="5379" max="5379" width="27.42578125" style="299" customWidth="1"/>
    <col min="5380" max="5385" width="15.7109375" style="299" customWidth="1"/>
    <col min="5386" max="5386" width="11.42578125" style="299"/>
    <col min="5387" max="5387" width="11.7109375" style="299" bestFit="1" customWidth="1"/>
    <col min="5388" max="5632" width="11.42578125" style="299"/>
    <col min="5633" max="5633" width="3.7109375" style="299" customWidth="1"/>
    <col min="5634" max="5634" width="30.7109375" style="299" customWidth="1"/>
    <col min="5635" max="5635" width="27.42578125" style="299" customWidth="1"/>
    <col min="5636" max="5641" width="15.7109375" style="299" customWidth="1"/>
    <col min="5642" max="5642" width="11.42578125" style="299"/>
    <col min="5643" max="5643" width="11.7109375" style="299" bestFit="1" customWidth="1"/>
    <col min="5644" max="5888" width="11.42578125" style="299"/>
    <col min="5889" max="5889" width="3.7109375" style="299" customWidth="1"/>
    <col min="5890" max="5890" width="30.7109375" style="299" customWidth="1"/>
    <col min="5891" max="5891" width="27.42578125" style="299" customWidth="1"/>
    <col min="5892" max="5897" width="15.7109375" style="299" customWidth="1"/>
    <col min="5898" max="5898" width="11.42578125" style="299"/>
    <col min="5899" max="5899" width="11.7109375" style="299" bestFit="1" customWidth="1"/>
    <col min="5900" max="6144" width="11.42578125" style="299"/>
    <col min="6145" max="6145" width="3.7109375" style="299" customWidth="1"/>
    <col min="6146" max="6146" width="30.7109375" style="299" customWidth="1"/>
    <col min="6147" max="6147" width="27.42578125" style="299" customWidth="1"/>
    <col min="6148" max="6153" width="15.7109375" style="299" customWidth="1"/>
    <col min="6154" max="6154" width="11.42578125" style="299"/>
    <col min="6155" max="6155" width="11.7109375" style="299" bestFit="1" customWidth="1"/>
    <col min="6156" max="6400" width="11.42578125" style="299"/>
    <col min="6401" max="6401" width="3.7109375" style="299" customWidth="1"/>
    <col min="6402" max="6402" width="30.7109375" style="299" customWidth="1"/>
    <col min="6403" max="6403" width="27.42578125" style="299" customWidth="1"/>
    <col min="6404" max="6409" width="15.7109375" style="299" customWidth="1"/>
    <col min="6410" max="6410" width="11.42578125" style="299"/>
    <col min="6411" max="6411" width="11.7109375" style="299" bestFit="1" customWidth="1"/>
    <col min="6412" max="6656" width="11.42578125" style="299"/>
    <col min="6657" max="6657" width="3.7109375" style="299" customWidth="1"/>
    <col min="6658" max="6658" width="30.7109375" style="299" customWidth="1"/>
    <col min="6659" max="6659" width="27.42578125" style="299" customWidth="1"/>
    <col min="6660" max="6665" width="15.7109375" style="299" customWidth="1"/>
    <col min="6666" max="6666" width="11.42578125" style="299"/>
    <col min="6667" max="6667" width="11.7109375" style="299" bestFit="1" customWidth="1"/>
    <col min="6668" max="6912" width="11.42578125" style="299"/>
    <col min="6913" max="6913" width="3.7109375" style="299" customWidth="1"/>
    <col min="6914" max="6914" width="30.7109375" style="299" customWidth="1"/>
    <col min="6915" max="6915" width="27.42578125" style="299" customWidth="1"/>
    <col min="6916" max="6921" width="15.7109375" style="299" customWidth="1"/>
    <col min="6922" max="6922" width="11.42578125" style="299"/>
    <col min="6923" max="6923" width="11.7109375" style="299" bestFit="1" customWidth="1"/>
    <col min="6924" max="7168" width="11.42578125" style="299"/>
    <col min="7169" max="7169" width="3.7109375" style="299" customWidth="1"/>
    <col min="7170" max="7170" width="30.7109375" style="299" customWidth="1"/>
    <col min="7171" max="7171" width="27.42578125" style="299" customWidth="1"/>
    <col min="7172" max="7177" width="15.7109375" style="299" customWidth="1"/>
    <col min="7178" max="7178" width="11.42578125" style="299"/>
    <col min="7179" max="7179" width="11.7109375" style="299" bestFit="1" customWidth="1"/>
    <col min="7180" max="7424" width="11.42578125" style="299"/>
    <col min="7425" max="7425" width="3.7109375" style="299" customWidth="1"/>
    <col min="7426" max="7426" width="30.7109375" style="299" customWidth="1"/>
    <col min="7427" max="7427" width="27.42578125" style="299" customWidth="1"/>
    <col min="7428" max="7433" width="15.7109375" style="299" customWidth="1"/>
    <col min="7434" max="7434" width="11.42578125" style="299"/>
    <col min="7435" max="7435" width="11.7109375" style="299" bestFit="1" customWidth="1"/>
    <col min="7436" max="7680" width="11.42578125" style="299"/>
    <col min="7681" max="7681" width="3.7109375" style="299" customWidth="1"/>
    <col min="7682" max="7682" width="30.7109375" style="299" customWidth="1"/>
    <col min="7683" max="7683" width="27.42578125" style="299" customWidth="1"/>
    <col min="7684" max="7689" width="15.7109375" style="299" customWidth="1"/>
    <col min="7690" max="7690" width="11.42578125" style="299"/>
    <col min="7691" max="7691" width="11.7109375" style="299" bestFit="1" customWidth="1"/>
    <col min="7692" max="7936" width="11.42578125" style="299"/>
    <col min="7937" max="7937" width="3.7109375" style="299" customWidth="1"/>
    <col min="7938" max="7938" width="30.7109375" style="299" customWidth="1"/>
    <col min="7939" max="7939" width="27.42578125" style="299" customWidth="1"/>
    <col min="7940" max="7945" width="15.7109375" style="299" customWidth="1"/>
    <col min="7946" max="7946" width="11.42578125" style="299"/>
    <col min="7947" max="7947" width="11.7109375" style="299" bestFit="1" customWidth="1"/>
    <col min="7948" max="8192" width="11.42578125" style="299"/>
    <col min="8193" max="8193" width="3.7109375" style="299" customWidth="1"/>
    <col min="8194" max="8194" width="30.7109375" style="299" customWidth="1"/>
    <col min="8195" max="8195" width="27.42578125" style="299" customWidth="1"/>
    <col min="8196" max="8201" width="15.7109375" style="299" customWidth="1"/>
    <col min="8202" max="8202" width="11.42578125" style="299"/>
    <col min="8203" max="8203" width="11.7109375" style="299" bestFit="1" customWidth="1"/>
    <col min="8204" max="8448" width="11.42578125" style="299"/>
    <col min="8449" max="8449" width="3.7109375" style="299" customWidth="1"/>
    <col min="8450" max="8450" width="30.7109375" style="299" customWidth="1"/>
    <col min="8451" max="8451" width="27.42578125" style="299" customWidth="1"/>
    <col min="8452" max="8457" width="15.7109375" style="299" customWidth="1"/>
    <col min="8458" max="8458" width="11.42578125" style="299"/>
    <col min="8459" max="8459" width="11.7109375" style="299" bestFit="1" customWidth="1"/>
    <col min="8460" max="8704" width="11.42578125" style="299"/>
    <col min="8705" max="8705" width="3.7109375" style="299" customWidth="1"/>
    <col min="8706" max="8706" width="30.7109375" style="299" customWidth="1"/>
    <col min="8707" max="8707" width="27.42578125" style="299" customWidth="1"/>
    <col min="8708" max="8713" width="15.7109375" style="299" customWidth="1"/>
    <col min="8714" max="8714" width="11.42578125" style="299"/>
    <col min="8715" max="8715" width="11.7109375" style="299" bestFit="1" customWidth="1"/>
    <col min="8716" max="8960" width="11.42578125" style="299"/>
    <col min="8961" max="8961" width="3.7109375" style="299" customWidth="1"/>
    <col min="8962" max="8962" width="30.7109375" style="299" customWidth="1"/>
    <col min="8963" max="8963" width="27.42578125" style="299" customWidth="1"/>
    <col min="8964" max="8969" width="15.7109375" style="299" customWidth="1"/>
    <col min="8970" max="8970" width="11.42578125" style="299"/>
    <col min="8971" max="8971" width="11.7109375" style="299" bestFit="1" customWidth="1"/>
    <col min="8972" max="9216" width="11.42578125" style="299"/>
    <col min="9217" max="9217" width="3.7109375" style="299" customWidth="1"/>
    <col min="9218" max="9218" width="30.7109375" style="299" customWidth="1"/>
    <col min="9219" max="9219" width="27.42578125" style="299" customWidth="1"/>
    <col min="9220" max="9225" width="15.7109375" style="299" customWidth="1"/>
    <col min="9226" max="9226" width="11.42578125" style="299"/>
    <col min="9227" max="9227" width="11.7109375" style="299" bestFit="1" customWidth="1"/>
    <col min="9228" max="9472" width="11.42578125" style="299"/>
    <col min="9473" max="9473" width="3.7109375" style="299" customWidth="1"/>
    <col min="9474" max="9474" width="30.7109375" style="299" customWidth="1"/>
    <col min="9475" max="9475" width="27.42578125" style="299" customWidth="1"/>
    <col min="9476" max="9481" width="15.7109375" style="299" customWidth="1"/>
    <col min="9482" max="9482" width="11.42578125" style="299"/>
    <col min="9483" max="9483" width="11.7109375" style="299" bestFit="1" customWidth="1"/>
    <col min="9484" max="9728" width="11.42578125" style="299"/>
    <col min="9729" max="9729" width="3.7109375" style="299" customWidth="1"/>
    <col min="9730" max="9730" width="30.7109375" style="299" customWidth="1"/>
    <col min="9731" max="9731" width="27.42578125" style="299" customWidth="1"/>
    <col min="9732" max="9737" width="15.7109375" style="299" customWidth="1"/>
    <col min="9738" max="9738" width="11.42578125" style="299"/>
    <col min="9739" max="9739" width="11.7109375" style="299" bestFit="1" customWidth="1"/>
    <col min="9740" max="9984" width="11.42578125" style="299"/>
    <col min="9985" max="9985" width="3.7109375" style="299" customWidth="1"/>
    <col min="9986" max="9986" width="30.7109375" style="299" customWidth="1"/>
    <col min="9987" max="9987" width="27.42578125" style="299" customWidth="1"/>
    <col min="9988" max="9993" width="15.7109375" style="299" customWidth="1"/>
    <col min="9994" max="9994" width="11.42578125" style="299"/>
    <col min="9995" max="9995" width="11.7109375" style="299" bestFit="1" customWidth="1"/>
    <col min="9996" max="10240" width="11.42578125" style="299"/>
    <col min="10241" max="10241" width="3.7109375" style="299" customWidth="1"/>
    <col min="10242" max="10242" width="30.7109375" style="299" customWidth="1"/>
    <col min="10243" max="10243" width="27.42578125" style="299" customWidth="1"/>
    <col min="10244" max="10249" width="15.7109375" style="299" customWidth="1"/>
    <col min="10250" max="10250" width="11.42578125" style="299"/>
    <col min="10251" max="10251" width="11.7109375" style="299" bestFit="1" customWidth="1"/>
    <col min="10252" max="10496" width="11.42578125" style="299"/>
    <col min="10497" max="10497" width="3.7109375" style="299" customWidth="1"/>
    <col min="10498" max="10498" width="30.7109375" style="299" customWidth="1"/>
    <col min="10499" max="10499" width="27.42578125" style="299" customWidth="1"/>
    <col min="10500" max="10505" width="15.7109375" style="299" customWidth="1"/>
    <col min="10506" max="10506" width="11.42578125" style="299"/>
    <col min="10507" max="10507" width="11.7109375" style="299" bestFit="1" customWidth="1"/>
    <col min="10508" max="10752" width="11.42578125" style="299"/>
    <col min="10753" max="10753" width="3.7109375" style="299" customWidth="1"/>
    <col min="10754" max="10754" width="30.7109375" style="299" customWidth="1"/>
    <col min="10755" max="10755" width="27.42578125" style="299" customWidth="1"/>
    <col min="10756" max="10761" width="15.7109375" style="299" customWidth="1"/>
    <col min="10762" max="10762" width="11.42578125" style="299"/>
    <col min="10763" max="10763" width="11.7109375" style="299" bestFit="1" customWidth="1"/>
    <col min="10764" max="11008" width="11.42578125" style="299"/>
    <col min="11009" max="11009" width="3.7109375" style="299" customWidth="1"/>
    <col min="11010" max="11010" width="30.7109375" style="299" customWidth="1"/>
    <col min="11011" max="11011" width="27.42578125" style="299" customWidth="1"/>
    <col min="11012" max="11017" width="15.7109375" style="299" customWidth="1"/>
    <col min="11018" max="11018" width="11.42578125" style="299"/>
    <col min="11019" max="11019" width="11.7109375" style="299" bestFit="1" customWidth="1"/>
    <col min="11020" max="11264" width="11.42578125" style="299"/>
    <col min="11265" max="11265" width="3.7109375" style="299" customWidth="1"/>
    <col min="11266" max="11266" width="30.7109375" style="299" customWidth="1"/>
    <col min="11267" max="11267" width="27.42578125" style="299" customWidth="1"/>
    <col min="11268" max="11273" width="15.7109375" style="299" customWidth="1"/>
    <col min="11274" max="11274" width="11.42578125" style="299"/>
    <col min="11275" max="11275" width="11.7109375" style="299" bestFit="1" customWidth="1"/>
    <col min="11276" max="11520" width="11.42578125" style="299"/>
    <col min="11521" max="11521" width="3.7109375" style="299" customWidth="1"/>
    <col min="11522" max="11522" width="30.7109375" style="299" customWidth="1"/>
    <col min="11523" max="11523" width="27.42578125" style="299" customWidth="1"/>
    <col min="11524" max="11529" width="15.7109375" style="299" customWidth="1"/>
    <col min="11530" max="11530" width="11.42578125" style="299"/>
    <col min="11531" max="11531" width="11.7109375" style="299" bestFit="1" customWidth="1"/>
    <col min="11532" max="11776" width="11.42578125" style="299"/>
    <col min="11777" max="11777" width="3.7109375" style="299" customWidth="1"/>
    <col min="11778" max="11778" width="30.7109375" style="299" customWidth="1"/>
    <col min="11779" max="11779" width="27.42578125" style="299" customWidth="1"/>
    <col min="11780" max="11785" width="15.7109375" style="299" customWidth="1"/>
    <col min="11786" max="11786" width="11.42578125" style="299"/>
    <col min="11787" max="11787" width="11.7109375" style="299" bestFit="1" customWidth="1"/>
    <col min="11788" max="12032" width="11.42578125" style="299"/>
    <col min="12033" max="12033" width="3.7109375" style="299" customWidth="1"/>
    <col min="12034" max="12034" width="30.7109375" style="299" customWidth="1"/>
    <col min="12035" max="12035" width="27.42578125" style="299" customWidth="1"/>
    <col min="12036" max="12041" width="15.7109375" style="299" customWidth="1"/>
    <col min="12042" max="12042" width="11.42578125" style="299"/>
    <col min="12043" max="12043" width="11.7109375" style="299" bestFit="1" customWidth="1"/>
    <col min="12044" max="12288" width="11.42578125" style="299"/>
    <col min="12289" max="12289" width="3.7109375" style="299" customWidth="1"/>
    <col min="12290" max="12290" width="30.7109375" style="299" customWidth="1"/>
    <col min="12291" max="12291" width="27.42578125" style="299" customWidth="1"/>
    <col min="12292" max="12297" width="15.7109375" style="299" customWidth="1"/>
    <col min="12298" max="12298" width="11.42578125" style="299"/>
    <col min="12299" max="12299" width="11.7109375" style="299" bestFit="1" customWidth="1"/>
    <col min="12300" max="12544" width="11.42578125" style="299"/>
    <col min="12545" max="12545" width="3.7109375" style="299" customWidth="1"/>
    <col min="12546" max="12546" width="30.7109375" style="299" customWidth="1"/>
    <col min="12547" max="12547" width="27.42578125" style="299" customWidth="1"/>
    <col min="12548" max="12553" width="15.7109375" style="299" customWidth="1"/>
    <col min="12554" max="12554" width="11.42578125" style="299"/>
    <col min="12555" max="12555" width="11.7109375" style="299" bestFit="1" customWidth="1"/>
    <col min="12556" max="12800" width="11.42578125" style="299"/>
    <col min="12801" max="12801" width="3.7109375" style="299" customWidth="1"/>
    <col min="12802" max="12802" width="30.7109375" style="299" customWidth="1"/>
    <col min="12803" max="12803" width="27.42578125" style="299" customWidth="1"/>
    <col min="12804" max="12809" width="15.7109375" style="299" customWidth="1"/>
    <col min="12810" max="12810" width="11.42578125" style="299"/>
    <col min="12811" max="12811" width="11.7109375" style="299" bestFit="1" customWidth="1"/>
    <col min="12812" max="13056" width="11.42578125" style="299"/>
    <col min="13057" max="13057" width="3.7109375" style="299" customWidth="1"/>
    <col min="13058" max="13058" width="30.7109375" style="299" customWidth="1"/>
    <col min="13059" max="13059" width="27.42578125" style="299" customWidth="1"/>
    <col min="13060" max="13065" width="15.7109375" style="299" customWidth="1"/>
    <col min="13066" max="13066" width="11.42578125" style="299"/>
    <col min="13067" max="13067" width="11.7109375" style="299" bestFit="1" customWidth="1"/>
    <col min="13068" max="13312" width="11.42578125" style="299"/>
    <col min="13313" max="13313" width="3.7109375" style="299" customWidth="1"/>
    <col min="13314" max="13314" width="30.7109375" style="299" customWidth="1"/>
    <col min="13315" max="13315" width="27.42578125" style="299" customWidth="1"/>
    <col min="13316" max="13321" width="15.7109375" style="299" customWidth="1"/>
    <col min="13322" max="13322" width="11.42578125" style="299"/>
    <col min="13323" max="13323" width="11.7109375" style="299" bestFit="1" customWidth="1"/>
    <col min="13324" max="13568" width="11.42578125" style="299"/>
    <col min="13569" max="13569" width="3.7109375" style="299" customWidth="1"/>
    <col min="13570" max="13570" width="30.7109375" style="299" customWidth="1"/>
    <col min="13571" max="13571" width="27.42578125" style="299" customWidth="1"/>
    <col min="13572" max="13577" width="15.7109375" style="299" customWidth="1"/>
    <col min="13578" max="13578" width="11.42578125" style="299"/>
    <col min="13579" max="13579" width="11.7109375" style="299" bestFit="1" customWidth="1"/>
    <col min="13580" max="13824" width="11.42578125" style="299"/>
    <col min="13825" max="13825" width="3.7109375" style="299" customWidth="1"/>
    <col min="13826" max="13826" width="30.7109375" style="299" customWidth="1"/>
    <col min="13827" max="13827" width="27.42578125" style="299" customWidth="1"/>
    <col min="13828" max="13833" width="15.7109375" style="299" customWidth="1"/>
    <col min="13834" max="13834" width="11.42578125" style="299"/>
    <col min="13835" max="13835" width="11.7109375" style="299" bestFit="1" customWidth="1"/>
    <col min="13836" max="14080" width="11.42578125" style="299"/>
    <col min="14081" max="14081" width="3.7109375" style="299" customWidth="1"/>
    <col min="14082" max="14082" width="30.7109375" style="299" customWidth="1"/>
    <col min="14083" max="14083" width="27.42578125" style="299" customWidth="1"/>
    <col min="14084" max="14089" width="15.7109375" style="299" customWidth="1"/>
    <col min="14090" max="14090" width="11.42578125" style="299"/>
    <col min="14091" max="14091" width="11.7109375" style="299" bestFit="1" customWidth="1"/>
    <col min="14092" max="14336" width="11.42578125" style="299"/>
    <col min="14337" max="14337" width="3.7109375" style="299" customWidth="1"/>
    <col min="14338" max="14338" width="30.7109375" style="299" customWidth="1"/>
    <col min="14339" max="14339" width="27.42578125" style="299" customWidth="1"/>
    <col min="14340" max="14345" width="15.7109375" style="299" customWidth="1"/>
    <col min="14346" max="14346" width="11.42578125" style="299"/>
    <col min="14347" max="14347" width="11.7109375" style="299" bestFit="1" customWidth="1"/>
    <col min="14348" max="14592" width="11.42578125" style="299"/>
    <col min="14593" max="14593" width="3.7109375" style="299" customWidth="1"/>
    <col min="14594" max="14594" width="30.7109375" style="299" customWidth="1"/>
    <col min="14595" max="14595" width="27.42578125" style="299" customWidth="1"/>
    <col min="14596" max="14601" width="15.7109375" style="299" customWidth="1"/>
    <col min="14602" max="14602" width="11.42578125" style="299"/>
    <col min="14603" max="14603" width="11.7109375" style="299" bestFit="1" customWidth="1"/>
    <col min="14604" max="14848" width="11.42578125" style="299"/>
    <col min="14849" max="14849" width="3.7109375" style="299" customWidth="1"/>
    <col min="14850" max="14850" width="30.7109375" style="299" customWidth="1"/>
    <col min="14851" max="14851" width="27.42578125" style="299" customWidth="1"/>
    <col min="14852" max="14857" width="15.7109375" style="299" customWidth="1"/>
    <col min="14858" max="14858" width="11.42578125" style="299"/>
    <col min="14859" max="14859" width="11.7109375" style="299" bestFit="1" customWidth="1"/>
    <col min="14860" max="15104" width="11.42578125" style="299"/>
    <col min="15105" max="15105" width="3.7109375" style="299" customWidth="1"/>
    <col min="15106" max="15106" width="30.7109375" style="299" customWidth="1"/>
    <col min="15107" max="15107" width="27.42578125" style="299" customWidth="1"/>
    <col min="15108" max="15113" width="15.7109375" style="299" customWidth="1"/>
    <col min="15114" max="15114" width="11.42578125" style="299"/>
    <col min="15115" max="15115" width="11.7109375" style="299" bestFit="1" customWidth="1"/>
    <col min="15116" max="15360" width="11.42578125" style="299"/>
    <col min="15361" max="15361" width="3.7109375" style="299" customWidth="1"/>
    <col min="15362" max="15362" width="30.7109375" style="299" customWidth="1"/>
    <col min="15363" max="15363" width="27.42578125" style="299" customWidth="1"/>
    <col min="15364" max="15369" width="15.7109375" style="299" customWidth="1"/>
    <col min="15370" max="15370" width="11.42578125" style="299"/>
    <col min="15371" max="15371" width="11.7109375" style="299" bestFit="1" customWidth="1"/>
    <col min="15372" max="15616" width="11.42578125" style="299"/>
    <col min="15617" max="15617" width="3.7109375" style="299" customWidth="1"/>
    <col min="15618" max="15618" width="30.7109375" style="299" customWidth="1"/>
    <col min="15619" max="15619" width="27.42578125" style="299" customWidth="1"/>
    <col min="15620" max="15625" width="15.7109375" style="299" customWidth="1"/>
    <col min="15626" max="15626" width="11.42578125" style="299"/>
    <col min="15627" max="15627" width="11.7109375" style="299" bestFit="1" customWidth="1"/>
    <col min="15628" max="15872" width="11.42578125" style="299"/>
    <col min="15873" max="15873" width="3.7109375" style="299" customWidth="1"/>
    <col min="15874" max="15874" width="30.7109375" style="299" customWidth="1"/>
    <col min="15875" max="15875" width="27.42578125" style="299" customWidth="1"/>
    <col min="15876" max="15881" width="15.7109375" style="299" customWidth="1"/>
    <col min="15882" max="15882" width="11.42578125" style="299"/>
    <col min="15883" max="15883" width="11.7109375" style="299" bestFit="1" customWidth="1"/>
    <col min="15884" max="16128" width="11.42578125" style="299"/>
    <col min="16129" max="16129" width="3.7109375" style="299" customWidth="1"/>
    <col min="16130" max="16130" width="30.7109375" style="299" customWidth="1"/>
    <col min="16131" max="16131" width="27.42578125" style="299" customWidth="1"/>
    <col min="16132" max="16137" width="15.7109375" style="299" customWidth="1"/>
    <col min="16138" max="16138" width="11.42578125" style="299"/>
    <col min="16139" max="16139" width="11.7109375" style="299" bestFit="1" customWidth="1"/>
    <col min="16140" max="16384" width="11.42578125" style="299"/>
  </cols>
  <sheetData>
    <row r="1" spans="1:11" ht="18" customHeight="1">
      <c r="A1" s="252" t="s">
        <v>141</v>
      </c>
      <c r="B1" s="252"/>
      <c r="C1" s="252"/>
      <c r="D1" s="252"/>
      <c r="E1" s="252"/>
      <c r="F1" s="252"/>
      <c r="G1" s="252"/>
      <c r="H1" s="252"/>
      <c r="I1" s="252"/>
    </row>
    <row r="2" spans="1:11" ht="18" customHeight="1">
      <c r="A2" s="252" t="s">
        <v>142</v>
      </c>
      <c r="B2" s="252"/>
      <c r="C2" s="252"/>
      <c r="D2" s="252"/>
      <c r="E2" s="252"/>
      <c r="F2" s="252"/>
      <c r="G2" s="252"/>
      <c r="H2" s="252"/>
      <c r="I2" s="252"/>
    </row>
    <row r="3" spans="1:11" ht="18" customHeight="1">
      <c r="A3" s="252" t="s">
        <v>252</v>
      </c>
      <c r="B3" s="252"/>
      <c r="C3" s="252"/>
      <c r="D3" s="252"/>
      <c r="E3" s="252"/>
      <c r="F3" s="252"/>
      <c r="G3" s="252"/>
      <c r="H3" s="252"/>
      <c r="I3" s="252"/>
    </row>
    <row r="4" spans="1:11" ht="18" customHeight="1">
      <c r="A4" s="300" t="s">
        <v>173</v>
      </c>
      <c r="B4" s="300"/>
      <c r="C4" s="300"/>
      <c r="D4" s="300"/>
      <c r="E4" s="300"/>
      <c r="F4" s="300"/>
      <c r="G4" s="300"/>
      <c r="H4" s="300"/>
      <c r="I4" s="300"/>
    </row>
    <row r="5" spans="1:11" s="296" customFormat="1" ht="9.9499999999999993" customHeight="1">
      <c r="A5" s="301"/>
      <c r="B5" s="301"/>
      <c r="C5" s="301"/>
      <c r="D5" s="253"/>
      <c r="E5" s="302"/>
      <c r="F5" s="302"/>
      <c r="G5" s="302"/>
      <c r="H5" s="302"/>
      <c r="I5" s="302"/>
    </row>
    <row r="6" spans="1:11" ht="12" customHeight="1">
      <c r="A6" s="303" t="s">
        <v>208</v>
      </c>
      <c r="B6" s="303"/>
      <c r="C6" s="303"/>
      <c r="D6" s="303" t="s">
        <v>253</v>
      </c>
      <c r="E6" s="303"/>
      <c r="F6" s="303"/>
      <c r="G6" s="303"/>
      <c r="H6" s="303"/>
      <c r="I6" s="304" t="s">
        <v>254</v>
      </c>
    </row>
    <row r="7" spans="1:11" ht="22.5">
      <c r="A7" s="305"/>
      <c r="B7" s="305"/>
      <c r="C7" s="305"/>
      <c r="D7" s="306" t="s">
        <v>255</v>
      </c>
      <c r="E7" s="307" t="s">
        <v>256</v>
      </c>
      <c r="F7" s="306" t="s">
        <v>257</v>
      </c>
      <c r="G7" s="306" t="s">
        <v>210</v>
      </c>
      <c r="H7" s="306" t="s">
        <v>258</v>
      </c>
      <c r="I7" s="308"/>
    </row>
    <row r="8" spans="1:11" ht="12" customHeight="1">
      <c r="A8" s="305"/>
      <c r="B8" s="305"/>
      <c r="C8" s="305"/>
      <c r="D8" s="306" t="s">
        <v>259</v>
      </c>
      <c r="E8" s="306" t="s">
        <v>260</v>
      </c>
      <c r="F8" s="306" t="s">
        <v>261</v>
      </c>
      <c r="G8" s="306" t="s">
        <v>262</v>
      </c>
      <c r="H8" s="306" t="s">
        <v>263</v>
      </c>
      <c r="I8" s="306" t="s">
        <v>264</v>
      </c>
    </row>
    <row r="9" spans="1:11" ht="15" customHeight="1">
      <c r="A9" s="309" t="s">
        <v>265</v>
      </c>
      <c r="B9" s="310"/>
      <c r="C9" s="311"/>
      <c r="D9" s="312"/>
      <c r="E9" s="313"/>
      <c r="F9" s="313"/>
      <c r="G9" s="313"/>
      <c r="H9" s="313"/>
      <c r="I9" s="313"/>
      <c r="K9" s="314"/>
    </row>
    <row r="10" spans="1:11" ht="15" customHeight="1">
      <c r="A10" s="315" t="s">
        <v>266</v>
      </c>
      <c r="B10" s="316"/>
      <c r="C10" s="317"/>
      <c r="D10" s="318">
        <v>0</v>
      </c>
      <c r="E10" s="318">
        <v>0</v>
      </c>
      <c r="F10" s="318">
        <v>0</v>
      </c>
      <c r="G10" s="318">
        <v>0</v>
      </c>
      <c r="H10" s="318">
        <v>0</v>
      </c>
      <c r="I10" s="318">
        <v>0</v>
      </c>
      <c r="K10" s="314"/>
    </row>
    <row r="11" spans="1:11" ht="15" customHeight="1">
      <c r="A11" s="315" t="s">
        <v>267</v>
      </c>
      <c r="B11" s="316"/>
      <c r="C11" s="317"/>
      <c r="D11" s="318">
        <v>0</v>
      </c>
      <c r="E11" s="318">
        <v>0</v>
      </c>
      <c r="F11" s="318">
        <v>0</v>
      </c>
      <c r="G11" s="318">
        <v>0</v>
      </c>
      <c r="H11" s="318">
        <v>0</v>
      </c>
      <c r="I11" s="318">
        <v>0</v>
      </c>
      <c r="K11" s="314"/>
    </row>
    <row r="12" spans="1:11" ht="15" customHeight="1">
      <c r="A12" s="315" t="s">
        <v>268</v>
      </c>
      <c r="B12" s="316"/>
      <c r="C12" s="317"/>
      <c r="D12" s="318">
        <v>0</v>
      </c>
      <c r="E12" s="318">
        <v>0</v>
      </c>
      <c r="F12" s="318">
        <v>0</v>
      </c>
      <c r="G12" s="318">
        <v>0</v>
      </c>
      <c r="H12" s="318">
        <v>0</v>
      </c>
      <c r="I12" s="318">
        <v>0</v>
      </c>
      <c r="K12" s="314"/>
    </row>
    <row r="13" spans="1:11" ht="15" customHeight="1">
      <c r="A13" s="315" t="s">
        <v>269</v>
      </c>
      <c r="B13" s="316"/>
      <c r="C13" s="317"/>
      <c r="D13" s="318">
        <v>0</v>
      </c>
      <c r="E13" s="318">
        <v>0</v>
      </c>
      <c r="F13" s="318">
        <v>0</v>
      </c>
      <c r="G13" s="318">
        <v>0</v>
      </c>
      <c r="H13" s="318">
        <v>0</v>
      </c>
      <c r="I13" s="318">
        <v>0</v>
      </c>
      <c r="K13" s="314"/>
    </row>
    <row r="14" spans="1:11" ht="15" customHeight="1">
      <c r="A14" s="315" t="s">
        <v>270</v>
      </c>
      <c r="B14" s="316"/>
      <c r="C14" s="317"/>
      <c r="D14" s="318">
        <v>0</v>
      </c>
      <c r="E14" s="318">
        <v>0</v>
      </c>
      <c r="F14" s="318">
        <v>0</v>
      </c>
      <c r="G14" s="318">
        <v>0</v>
      </c>
      <c r="H14" s="318">
        <v>0</v>
      </c>
      <c r="I14" s="318">
        <v>0</v>
      </c>
      <c r="K14" s="314"/>
    </row>
    <row r="15" spans="1:11" ht="15" customHeight="1">
      <c r="A15" s="315" t="s">
        <v>271</v>
      </c>
      <c r="B15" s="316"/>
      <c r="C15" s="317"/>
      <c r="D15" s="318">
        <v>0</v>
      </c>
      <c r="E15" s="318">
        <v>48735</v>
      </c>
      <c r="F15" s="318">
        <f>D15+E15</f>
        <v>48735</v>
      </c>
      <c r="G15" s="318">
        <v>48735</v>
      </c>
      <c r="H15" s="318">
        <v>48735</v>
      </c>
      <c r="I15" s="318">
        <f>H15-D15</f>
        <v>48735</v>
      </c>
      <c r="K15" s="314"/>
    </row>
    <row r="16" spans="1:11" ht="15" customHeight="1">
      <c r="A16" s="319" t="s">
        <v>272</v>
      </c>
      <c r="B16" s="320"/>
      <c r="C16" s="321"/>
      <c r="D16" s="318">
        <v>0</v>
      </c>
      <c r="E16" s="318">
        <v>307334</v>
      </c>
      <c r="F16" s="318">
        <f>D16+E16</f>
        <v>307334</v>
      </c>
      <c r="G16" s="318">
        <v>307742</v>
      </c>
      <c r="H16" s="318">
        <v>300265</v>
      </c>
      <c r="I16" s="318">
        <f>H16-D16</f>
        <v>300265</v>
      </c>
      <c r="K16" s="314"/>
    </row>
    <row r="17" spans="1:11" ht="15" customHeight="1">
      <c r="A17" s="315" t="s">
        <v>273</v>
      </c>
      <c r="B17" s="316"/>
      <c r="C17" s="317"/>
      <c r="D17" s="318">
        <f t="shared" ref="D17:I17" si="0">D18+D19+D20+D21+D22+D23+D24+D25+D26+D27+D28</f>
        <v>0</v>
      </c>
      <c r="E17" s="318">
        <f t="shared" si="0"/>
        <v>0</v>
      </c>
      <c r="F17" s="318">
        <f t="shared" si="0"/>
        <v>0</v>
      </c>
      <c r="G17" s="318">
        <f t="shared" si="0"/>
        <v>0</v>
      </c>
      <c r="H17" s="318">
        <f t="shared" si="0"/>
        <v>0</v>
      </c>
      <c r="I17" s="318">
        <f t="shared" si="0"/>
        <v>0</v>
      </c>
      <c r="K17" s="314"/>
    </row>
    <row r="18" spans="1:11" ht="15" customHeight="1">
      <c r="A18" s="322"/>
      <c r="B18" s="323" t="s">
        <v>274</v>
      </c>
      <c r="C18" s="324"/>
      <c r="D18" s="325">
        <v>0</v>
      </c>
      <c r="E18" s="325">
        <v>0</v>
      </c>
      <c r="F18" s="325">
        <v>0</v>
      </c>
      <c r="G18" s="325">
        <v>0</v>
      </c>
      <c r="H18" s="325">
        <v>0</v>
      </c>
      <c r="I18" s="325">
        <v>0</v>
      </c>
      <c r="K18" s="314"/>
    </row>
    <row r="19" spans="1:11" ht="15" customHeight="1">
      <c r="A19" s="322"/>
      <c r="B19" s="323" t="s">
        <v>275</v>
      </c>
      <c r="C19" s="324"/>
      <c r="D19" s="325">
        <v>0</v>
      </c>
      <c r="E19" s="325">
        <v>0</v>
      </c>
      <c r="F19" s="325">
        <v>0</v>
      </c>
      <c r="G19" s="325">
        <v>0</v>
      </c>
      <c r="H19" s="325">
        <v>0</v>
      </c>
      <c r="I19" s="325">
        <v>0</v>
      </c>
      <c r="K19" s="314"/>
    </row>
    <row r="20" spans="1:11" ht="15" customHeight="1">
      <c r="A20" s="322"/>
      <c r="B20" s="323" t="s">
        <v>276</v>
      </c>
      <c r="C20" s="324"/>
      <c r="D20" s="325">
        <v>0</v>
      </c>
      <c r="E20" s="325">
        <v>0</v>
      </c>
      <c r="F20" s="325">
        <v>0</v>
      </c>
      <c r="G20" s="325">
        <v>0</v>
      </c>
      <c r="H20" s="325">
        <v>0</v>
      </c>
      <c r="I20" s="325">
        <v>0</v>
      </c>
      <c r="K20" s="314"/>
    </row>
    <row r="21" spans="1:11" ht="15" customHeight="1">
      <c r="A21" s="322"/>
      <c r="B21" s="323" t="s">
        <v>277</v>
      </c>
      <c r="C21" s="324"/>
      <c r="D21" s="325">
        <v>0</v>
      </c>
      <c r="E21" s="325">
        <v>0</v>
      </c>
      <c r="F21" s="325">
        <v>0</v>
      </c>
      <c r="G21" s="325">
        <v>0</v>
      </c>
      <c r="H21" s="325">
        <v>0</v>
      </c>
      <c r="I21" s="325">
        <v>0</v>
      </c>
      <c r="K21" s="314"/>
    </row>
    <row r="22" spans="1:11" ht="15" customHeight="1">
      <c r="A22" s="322"/>
      <c r="B22" s="323" t="s">
        <v>278</v>
      </c>
      <c r="C22" s="324"/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5">
        <v>0</v>
      </c>
      <c r="K22" s="314"/>
    </row>
    <row r="23" spans="1:11" ht="15" customHeight="1">
      <c r="A23" s="322"/>
      <c r="B23" s="323" t="s">
        <v>279</v>
      </c>
      <c r="C23" s="324"/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5">
        <v>0</v>
      </c>
      <c r="K23" s="314"/>
    </row>
    <row r="24" spans="1:11" ht="15" customHeight="1">
      <c r="A24" s="322"/>
      <c r="B24" s="323" t="s">
        <v>280</v>
      </c>
      <c r="C24" s="324"/>
      <c r="D24" s="325">
        <v>0</v>
      </c>
      <c r="E24" s="325">
        <v>0</v>
      </c>
      <c r="F24" s="325">
        <v>0</v>
      </c>
      <c r="G24" s="325">
        <v>0</v>
      </c>
      <c r="H24" s="325">
        <v>0</v>
      </c>
      <c r="I24" s="325">
        <v>0</v>
      </c>
      <c r="K24" s="314"/>
    </row>
    <row r="25" spans="1:11" ht="15" customHeight="1">
      <c r="A25" s="322"/>
      <c r="B25" s="323" t="s">
        <v>281</v>
      </c>
      <c r="C25" s="324"/>
      <c r="D25" s="325">
        <v>0</v>
      </c>
      <c r="E25" s="325">
        <v>0</v>
      </c>
      <c r="F25" s="325">
        <v>0</v>
      </c>
      <c r="G25" s="325">
        <v>0</v>
      </c>
      <c r="H25" s="325">
        <v>0</v>
      </c>
      <c r="I25" s="325">
        <v>0</v>
      </c>
      <c r="K25" s="314"/>
    </row>
    <row r="26" spans="1:11" ht="15" customHeight="1">
      <c r="A26" s="322"/>
      <c r="B26" s="323" t="s">
        <v>282</v>
      </c>
      <c r="C26" s="324"/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  <c r="K26" s="314"/>
    </row>
    <row r="27" spans="1:11" ht="15" customHeight="1">
      <c r="A27" s="322"/>
      <c r="B27" s="323" t="s">
        <v>283</v>
      </c>
      <c r="C27" s="324"/>
      <c r="D27" s="325">
        <v>0</v>
      </c>
      <c r="E27" s="325">
        <v>0</v>
      </c>
      <c r="F27" s="325">
        <v>0</v>
      </c>
      <c r="G27" s="325">
        <v>0</v>
      </c>
      <c r="H27" s="325">
        <v>0</v>
      </c>
      <c r="I27" s="325">
        <v>0</v>
      </c>
      <c r="K27" s="314"/>
    </row>
    <row r="28" spans="1:11" ht="15" customHeight="1">
      <c r="A28" s="322"/>
      <c r="B28" s="323" t="s">
        <v>284</v>
      </c>
      <c r="C28" s="324"/>
      <c r="D28" s="325">
        <v>0</v>
      </c>
      <c r="E28" s="325">
        <v>0</v>
      </c>
      <c r="F28" s="325">
        <v>0</v>
      </c>
      <c r="G28" s="325">
        <v>0</v>
      </c>
      <c r="H28" s="325">
        <v>0</v>
      </c>
      <c r="I28" s="325">
        <v>0</v>
      </c>
      <c r="K28" s="314"/>
    </row>
    <row r="29" spans="1:11" ht="15" customHeight="1">
      <c r="A29" s="315" t="s">
        <v>285</v>
      </c>
      <c r="B29" s="316"/>
      <c r="C29" s="317"/>
      <c r="D29" s="318">
        <f t="shared" ref="D29:I29" si="1">D30+D31+D32+D33+D34</f>
        <v>0</v>
      </c>
      <c r="E29" s="318">
        <f t="shared" si="1"/>
        <v>0</v>
      </c>
      <c r="F29" s="318">
        <f t="shared" si="1"/>
        <v>0</v>
      </c>
      <c r="G29" s="318">
        <f t="shared" si="1"/>
        <v>0</v>
      </c>
      <c r="H29" s="318">
        <f t="shared" si="1"/>
        <v>0</v>
      </c>
      <c r="I29" s="318">
        <f t="shared" si="1"/>
        <v>0</v>
      </c>
      <c r="K29" s="314"/>
    </row>
    <row r="30" spans="1:11" ht="15" customHeight="1">
      <c r="A30" s="326" t="s">
        <v>286</v>
      </c>
      <c r="B30" s="323"/>
      <c r="C30" s="324"/>
      <c r="D30" s="325">
        <v>0</v>
      </c>
      <c r="E30" s="325">
        <v>0</v>
      </c>
      <c r="F30" s="325">
        <v>0</v>
      </c>
      <c r="G30" s="325">
        <v>0</v>
      </c>
      <c r="H30" s="325">
        <v>0</v>
      </c>
      <c r="I30" s="325">
        <v>0</v>
      </c>
      <c r="K30" s="314"/>
    </row>
    <row r="31" spans="1:11" ht="15" customHeight="1">
      <c r="A31" s="326" t="s">
        <v>287</v>
      </c>
      <c r="B31" s="323"/>
      <c r="C31" s="324"/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5">
        <v>0</v>
      </c>
      <c r="K31" s="314"/>
    </row>
    <row r="32" spans="1:11" ht="15" customHeight="1">
      <c r="A32" s="326" t="s">
        <v>288</v>
      </c>
      <c r="B32" s="323"/>
      <c r="C32" s="324"/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  <c r="K32" s="314"/>
    </row>
    <row r="33" spans="1:11" ht="15" customHeight="1">
      <c r="A33" s="326" t="s">
        <v>289</v>
      </c>
      <c r="B33" s="323"/>
      <c r="C33" s="324"/>
      <c r="D33" s="325">
        <v>0</v>
      </c>
      <c r="E33" s="325">
        <v>0</v>
      </c>
      <c r="F33" s="325">
        <v>0</v>
      </c>
      <c r="G33" s="325">
        <v>0</v>
      </c>
      <c r="H33" s="325">
        <v>0</v>
      </c>
      <c r="I33" s="325">
        <v>0</v>
      </c>
      <c r="K33" s="314"/>
    </row>
    <row r="34" spans="1:11" ht="15" customHeight="1">
      <c r="A34" s="326" t="s">
        <v>290</v>
      </c>
      <c r="B34" s="323"/>
      <c r="C34" s="324"/>
      <c r="D34" s="325">
        <v>0</v>
      </c>
      <c r="E34" s="325">
        <v>0</v>
      </c>
      <c r="F34" s="325">
        <v>0</v>
      </c>
      <c r="G34" s="325">
        <v>0</v>
      </c>
      <c r="H34" s="325">
        <v>0</v>
      </c>
      <c r="I34" s="325">
        <v>0</v>
      </c>
      <c r="K34" s="314"/>
    </row>
    <row r="35" spans="1:11" ht="15" customHeight="1">
      <c r="A35" s="315" t="s">
        <v>291</v>
      </c>
      <c r="B35" s="316"/>
      <c r="C35" s="317"/>
      <c r="D35" s="318">
        <v>44543312</v>
      </c>
      <c r="E35" s="318">
        <v>17800076</v>
      </c>
      <c r="F35" s="318">
        <f>D35+E35</f>
        <v>62343388</v>
      </c>
      <c r="G35" s="318">
        <v>61562875</v>
      </c>
      <c r="H35" s="318">
        <v>46817795</v>
      </c>
      <c r="I35" s="318">
        <f>H35-D35</f>
        <v>2274483</v>
      </c>
      <c r="K35" s="314"/>
    </row>
    <row r="36" spans="1:11" ht="15" customHeight="1">
      <c r="A36" s="315" t="s">
        <v>292</v>
      </c>
      <c r="B36" s="316"/>
      <c r="C36" s="317"/>
      <c r="D36" s="318">
        <f t="shared" ref="D36:I36" si="2">D37</f>
        <v>0</v>
      </c>
      <c r="E36" s="318">
        <f t="shared" si="2"/>
        <v>0</v>
      </c>
      <c r="F36" s="318">
        <f t="shared" si="2"/>
        <v>0</v>
      </c>
      <c r="G36" s="318">
        <f t="shared" si="2"/>
        <v>0</v>
      </c>
      <c r="H36" s="318">
        <f t="shared" si="2"/>
        <v>0</v>
      </c>
      <c r="I36" s="318">
        <f t="shared" si="2"/>
        <v>0</v>
      </c>
      <c r="K36" s="314"/>
    </row>
    <row r="37" spans="1:11" ht="15" customHeight="1">
      <c r="A37" s="327"/>
      <c r="B37" s="323" t="s">
        <v>293</v>
      </c>
      <c r="C37" s="324"/>
      <c r="D37" s="325">
        <v>0</v>
      </c>
      <c r="E37" s="325">
        <v>0</v>
      </c>
      <c r="F37" s="325">
        <v>0</v>
      </c>
      <c r="G37" s="325">
        <v>0</v>
      </c>
      <c r="H37" s="325">
        <v>0</v>
      </c>
      <c r="I37" s="325">
        <v>0</v>
      </c>
      <c r="K37" s="314"/>
    </row>
    <row r="38" spans="1:11" ht="15" customHeight="1">
      <c r="A38" s="315" t="s">
        <v>294</v>
      </c>
      <c r="B38" s="316"/>
      <c r="C38" s="317"/>
      <c r="D38" s="318">
        <f t="shared" ref="D38:I38" si="3">D39+D40</f>
        <v>0</v>
      </c>
      <c r="E38" s="318">
        <f t="shared" si="3"/>
        <v>0</v>
      </c>
      <c r="F38" s="318">
        <f t="shared" si="3"/>
        <v>0</v>
      </c>
      <c r="G38" s="318">
        <f t="shared" si="3"/>
        <v>0</v>
      </c>
      <c r="H38" s="318">
        <f t="shared" si="3"/>
        <v>0</v>
      </c>
      <c r="I38" s="318">
        <f t="shared" si="3"/>
        <v>0</v>
      </c>
      <c r="K38" s="314"/>
    </row>
    <row r="39" spans="1:11" ht="15" customHeight="1">
      <c r="A39" s="326" t="s">
        <v>295</v>
      </c>
      <c r="B39" s="323"/>
      <c r="C39" s="324"/>
      <c r="D39" s="325">
        <v>0</v>
      </c>
      <c r="E39" s="325">
        <v>0</v>
      </c>
      <c r="F39" s="325">
        <v>0</v>
      </c>
      <c r="G39" s="325">
        <v>0</v>
      </c>
      <c r="H39" s="325">
        <v>0</v>
      </c>
      <c r="I39" s="325">
        <v>0</v>
      </c>
      <c r="K39" s="314"/>
    </row>
    <row r="40" spans="1:11" ht="15" customHeight="1">
      <c r="A40" s="326" t="s">
        <v>296</v>
      </c>
      <c r="B40" s="323"/>
      <c r="C40" s="324"/>
      <c r="D40" s="325">
        <v>0</v>
      </c>
      <c r="E40" s="325">
        <v>0</v>
      </c>
      <c r="F40" s="325">
        <v>0</v>
      </c>
      <c r="G40" s="325">
        <v>0</v>
      </c>
      <c r="H40" s="325">
        <v>0</v>
      </c>
      <c r="I40" s="325">
        <v>0</v>
      </c>
      <c r="K40" s="314"/>
    </row>
    <row r="41" spans="1:11" ht="15" customHeight="1">
      <c r="A41" s="327"/>
      <c r="B41" s="328"/>
      <c r="C41" s="329"/>
      <c r="D41" s="318"/>
      <c r="E41" s="318"/>
      <c r="F41" s="318"/>
      <c r="G41" s="318"/>
      <c r="H41" s="318"/>
      <c r="I41" s="318"/>
      <c r="K41" s="314"/>
    </row>
    <row r="42" spans="1:11" ht="15" customHeight="1">
      <c r="A42" s="330" t="s">
        <v>297</v>
      </c>
      <c r="B42" s="331"/>
      <c r="C42" s="332"/>
      <c r="D42" s="333">
        <f>D38+D36+D35+D29+D17+D16+D15+D14+D13+D12+D11+D10</f>
        <v>44543312</v>
      </c>
      <c r="E42" s="333">
        <f>E38+E36+E35+E17+E16+E15+E14+E13+E12+E11+E10</f>
        <v>18156145</v>
      </c>
      <c r="F42" s="333">
        <f>F38+F36+F35+F29+F17+F16+F15+F14+F13+F12+F11+F10</f>
        <v>62699457</v>
      </c>
      <c r="G42" s="333">
        <f>G38+G36+G35+G29+G17+G16+G15+G14+G13+G12+G11+G10</f>
        <v>61919352</v>
      </c>
      <c r="H42" s="333">
        <f>H38+H36+H35+H29+H17+H16+H15+H14+H13+H12+H11+H10</f>
        <v>47166795</v>
      </c>
      <c r="I42" s="333">
        <f>I10+I11+I12+I13+I14+I15+I16+I17+I29+I35+I36+I38</f>
        <v>2623483</v>
      </c>
      <c r="K42" s="314"/>
    </row>
    <row r="43" spans="1:11" ht="15" customHeight="1">
      <c r="A43" s="309" t="s">
        <v>298</v>
      </c>
      <c r="B43" s="310"/>
      <c r="C43" s="310"/>
      <c r="D43" s="334"/>
      <c r="E43" s="335"/>
      <c r="F43" s="335"/>
      <c r="G43" s="335"/>
      <c r="H43" s="336"/>
      <c r="I43" s="337"/>
      <c r="K43" s="314"/>
    </row>
    <row r="44" spans="1:11" ht="12" customHeight="1">
      <c r="A44" s="338"/>
      <c r="B44" s="339"/>
      <c r="C44" s="338"/>
      <c r="D44" s="340"/>
      <c r="E44" s="340"/>
      <c r="F44" s="340"/>
      <c r="G44" s="340"/>
      <c r="H44" s="340"/>
      <c r="I44" s="340"/>
    </row>
    <row r="45" spans="1:11">
      <c r="B45" s="314"/>
    </row>
    <row r="46" spans="1:11" ht="12" customHeight="1">
      <c r="B46" s="314"/>
    </row>
    <row r="47" spans="1:11" ht="12" customHeight="1">
      <c r="B47" s="314"/>
    </row>
    <row r="48" spans="1:11" ht="12" customHeight="1">
      <c r="B48" s="314"/>
    </row>
    <row r="49" spans="2:3" ht="12" customHeight="1">
      <c r="B49" s="341"/>
    </row>
    <row r="50" spans="2:3" ht="12" customHeight="1"/>
    <row r="51" spans="2:3" ht="12" customHeight="1"/>
    <row r="52" spans="2:3" ht="12" customHeight="1"/>
    <row r="53" spans="2:3" ht="12" customHeight="1"/>
    <row r="54" spans="2:3" ht="12" customHeight="1"/>
    <row r="55" spans="2:3" ht="12" customHeight="1"/>
    <row r="56" spans="2:3" ht="12" customHeight="1"/>
    <row r="57" spans="2:3" ht="12" customHeight="1"/>
    <row r="58" spans="2:3" ht="12" customHeight="1">
      <c r="C58" s="299" t="s">
        <v>299</v>
      </c>
    </row>
    <row r="59" spans="2:3" ht="12" customHeight="1"/>
    <row r="60" spans="2:3" ht="12" customHeight="1"/>
    <row r="61" spans="2:3" ht="12" customHeight="1"/>
    <row r="62" spans="2:3" ht="12" customHeight="1"/>
    <row r="63" spans="2:3" ht="12" customHeight="1"/>
    <row r="64" spans="2:3" ht="12" customHeight="1"/>
    <row r="65" spans="1:9" s="342" customFormat="1" ht="12" customHeight="1">
      <c r="A65" s="299"/>
      <c r="B65" s="299"/>
      <c r="C65" s="299"/>
      <c r="D65" s="299"/>
      <c r="E65" s="299"/>
      <c r="F65" s="299"/>
      <c r="G65" s="299"/>
      <c r="H65" s="299"/>
      <c r="I65" s="299"/>
    </row>
    <row r="66" spans="1:9" ht="12" customHeight="1"/>
    <row r="67" spans="1:9" ht="12" customHeight="1"/>
    <row r="68" spans="1:9" ht="12" customHeight="1"/>
    <row r="69" spans="1:9" ht="12" customHeight="1"/>
    <row r="71" spans="1:9" ht="5.0999999999999996" customHeight="1"/>
    <row r="72" spans="1:9" ht="6" customHeight="1"/>
  </sheetData>
  <mergeCells count="41">
    <mergeCell ref="A39:C39"/>
    <mergeCell ref="A40:C40"/>
    <mergeCell ref="A42:C42"/>
    <mergeCell ref="A43:C43"/>
    <mergeCell ref="A33:C33"/>
    <mergeCell ref="A34:C34"/>
    <mergeCell ref="A35:C35"/>
    <mergeCell ref="A36:C36"/>
    <mergeCell ref="B37:C37"/>
    <mergeCell ref="A38:C38"/>
    <mergeCell ref="B27:C27"/>
    <mergeCell ref="B28:C28"/>
    <mergeCell ref="A29:C29"/>
    <mergeCell ref="A30:C30"/>
    <mergeCell ref="A31:C31"/>
    <mergeCell ref="A32:C32"/>
    <mergeCell ref="B21:C21"/>
    <mergeCell ref="B22:C22"/>
    <mergeCell ref="B23:C23"/>
    <mergeCell ref="B24:C24"/>
    <mergeCell ref="B25:C25"/>
    <mergeCell ref="B26:C26"/>
    <mergeCell ref="A15:C15"/>
    <mergeCell ref="A16:C16"/>
    <mergeCell ref="A17:C17"/>
    <mergeCell ref="B18:C18"/>
    <mergeCell ref="B19:C19"/>
    <mergeCell ref="B20:C20"/>
    <mergeCell ref="A9:C9"/>
    <mergeCell ref="A10:C10"/>
    <mergeCell ref="A11:C11"/>
    <mergeCell ref="A12:C12"/>
    <mergeCell ref="A13:C13"/>
    <mergeCell ref="A14:C14"/>
    <mergeCell ref="A1:I1"/>
    <mergeCell ref="A2:I2"/>
    <mergeCell ref="A3:I3"/>
    <mergeCell ref="A4:I4"/>
    <mergeCell ref="A6:C8"/>
    <mergeCell ref="D6:H6"/>
    <mergeCell ref="I6:I7"/>
  </mergeCells>
  <printOptions horizontalCentered="1"/>
  <pageMargins left="0.98425196850393704" right="0.19685039370078741" top="0.59055118110236227" bottom="0.19685039370078741" header="0" footer="0"/>
  <pageSetup scale="74" orientation="landscape" horizontalDpi="300" verticalDpi="300" r:id="rId1"/>
  <headerFooter>
    <oddFooter>&amp;CLDF /5.1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topLeftCell="C16" zoomScaleNormal="90" zoomScaleSheetLayoutView="100" workbookViewId="0">
      <selection activeCell="O36" sqref="O36"/>
    </sheetView>
  </sheetViews>
  <sheetFormatPr baseColWidth="10" defaultRowHeight="11.25"/>
  <cols>
    <col min="1" max="1" width="3.7109375" style="299" customWidth="1"/>
    <col min="2" max="2" width="30.7109375" style="299" customWidth="1"/>
    <col min="3" max="3" width="39" style="299" customWidth="1"/>
    <col min="4" max="9" width="15.7109375" style="299" customWidth="1"/>
    <col min="10" max="10" width="1.7109375" style="299" customWidth="1"/>
    <col min="11" max="11" width="11.7109375" style="299" bestFit="1" customWidth="1"/>
    <col min="12" max="256" width="11.42578125" style="299"/>
    <col min="257" max="257" width="3.7109375" style="299" customWidth="1"/>
    <col min="258" max="258" width="30.7109375" style="299" customWidth="1"/>
    <col min="259" max="259" width="39" style="299" customWidth="1"/>
    <col min="260" max="265" width="15.7109375" style="299" customWidth="1"/>
    <col min="266" max="266" width="1.7109375" style="299" customWidth="1"/>
    <col min="267" max="267" width="11.7109375" style="299" bestFit="1" customWidth="1"/>
    <col min="268" max="512" width="11.42578125" style="299"/>
    <col min="513" max="513" width="3.7109375" style="299" customWidth="1"/>
    <col min="514" max="514" width="30.7109375" style="299" customWidth="1"/>
    <col min="515" max="515" width="39" style="299" customWidth="1"/>
    <col min="516" max="521" width="15.7109375" style="299" customWidth="1"/>
    <col min="522" max="522" width="1.7109375" style="299" customWidth="1"/>
    <col min="523" max="523" width="11.7109375" style="299" bestFit="1" customWidth="1"/>
    <col min="524" max="768" width="11.42578125" style="299"/>
    <col min="769" max="769" width="3.7109375" style="299" customWidth="1"/>
    <col min="770" max="770" width="30.7109375" style="299" customWidth="1"/>
    <col min="771" max="771" width="39" style="299" customWidth="1"/>
    <col min="772" max="777" width="15.7109375" style="299" customWidth="1"/>
    <col min="778" max="778" width="1.7109375" style="299" customWidth="1"/>
    <col min="779" max="779" width="11.7109375" style="299" bestFit="1" customWidth="1"/>
    <col min="780" max="1024" width="11.42578125" style="299"/>
    <col min="1025" max="1025" width="3.7109375" style="299" customWidth="1"/>
    <col min="1026" max="1026" width="30.7109375" style="299" customWidth="1"/>
    <col min="1027" max="1027" width="39" style="299" customWidth="1"/>
    <col min="1028" max="1033" width="15.7109375" style="299" customWidth="1"/>
    <col min="1034" max="1034" width="1.7109375" style="299" customWidth="1"/>
    <col min="1035" max="1035" width="11.7109375" style="299" bestFit="1" customWidth="1"/>
    <col min="1036" max="1280" width="11.42578125" style="299"/>
    <col min="1281" max="1281" width="3.7109375" style="299" customWidth="1"/>
    <col min="1282" max="1282" width="30.7109375" style="299" customWidth="1"/>
    <col min="1283" max="1283" width="39" style="299" customWidth="1"/>
    <col min="1284" max="1289" width="15.7109375" style="299" customWidth="1"/>
    <col min="1290" max="1290" width="1.7109375" style="299" customWidth="1"/>
    <col min="1291" max="1291" width="11.7109375" style="299" bestFit="1" customWidth="1"/>
    <col min="1292" max="1536" width="11.42578125" style="299"/>
    <col min="1537" max="1537" width="3.7109375" style="299" customWidth="1"/>
    <col min="1538" max="1538" width="30.7109375" style="299" customWidth="1"/>
    <col min="1539" max="1539" width="39" style="299" customWidth="1"/>
    <col min="1540" max="1545" width="15.7109375" style="299" customWidth="1"/>
    <col min="1546" max="1546" width="1.7109375" style="299" customWidth="1"/>
    <col min="1547" max="1547" width="11.7109375" style="299" bestFit="1" customWidth="1"/>
    <col min="1548" max="1792" width="11.42578125" style="299"/>
    <col min="1793" max="1793" width="3.7109375" style="299" customWidth="1"/>
    <col min="1794" max="1794" width="30.7109375" style="299" customWidth="1"/>
    <col min="1795" max="1795" width="39" style="299" customWidth="1"/>
    <col min="1796" max="1801" width="15.7109375" style="299" customWidth="1"/>
    <col min="1802" max="1802" width="1.7109375" style="299" customWidth="1"/>
    <col min="1803" max="1803" width="11.7109375" style="299" bestFit="1" customWidth="1"/>
    <col min="1804" max="2048" width="11.42578125" style="299"/>
    <col min="2049" max="2049" width="3.7109375" style="299" customWidth="1"/>
    <col min="2050" max="2050" width="30.7109375" style="299" customWidth="1"/>
    <col min="2051" max="2051" width="39" style="299" customWidth="1"/>
    <col min="2052" max="2057" width="15.7109375" style="299" customWidth="1"/>
    <col min="2058" max="2058" width="1.7109375" style="299" customWidth="1"/>
    <col min="2059" max="2059" width="11.7109375" style="299" bestFit="1" customWidth="1"/>
    <col min="2060" max="2304" width="11.42578125" style="299"/>
    <col min="2305" max="2305" width="3.7109375" style="299" customWidth="1"/>
    <col min="2306" max="2306" width="30.7109375" style="299" customWidth="1"/>
    <col min="2307" max="2307" width="39" style="299" customWidth="1"/>
    <col min="2308" max="2313" width="15.7109375" style="299" customWidth="1"/>
    <col min="2314" max="2314" width="1.7109375" style="299" customWidth="1"/>
    <col min="2315" max="2315" width="11.7109375" style="299" bestFit="1" customWidth="1"/>
    <col min="2316" max="2560" width="11.42578125" style="299"/>
    <col min="2561" max="2561" width="3.7109375" style="299" customWidth="1"/>
    <col min="2562" max="2562" width="30.7109375" style="299" customWidth="1"/>
    <col min="2563" max="2563" width="39" style="299" customWidth="1"/>
    <col min="2564" max="2569" width="15.7109375" style="299" customWidth="1"/>
    <col min="2570" max="2570" width="1.7109375" style="299" customWidth="1"/>
    <col min="2571" max="2571" width="11.7109375" style="299" bestFit="1" customWidth="1"/>
    <col min="2572" max="2816" width="11.42578125" style="299"/>
    <col min="2817" max="2817" width="3.7109375" style="299" customWidth="1"/>
    <col min="2818" max="2818" width="30.7109375" style="299" customWidth="1"/>
    <col min="2819" max="2819" width="39" style="299" customWidth="1"/>
    <col min="2820" max="2825" width="15.7109375" style="299" customWidth="1"/>
    <col min="2826" max="2826" width="1.7109375" style="299" customWidth="1"/>
    <col min="2827" max="2827" width="11.7109375" style="299" bestFit="1" customWidth="1"/>
    <col min="2828" max="3072" width="11.42578125" style="299"/>
    <col min="3073" max="3073" width="3.7109375" style="299" customWidth="1"/>
    <col min="3074" max="3074" width="30.7109375" style="299" customWidth="1"/>
    <col min="3075" max="3075" width="39" style="299" customWidth="1"/>
    <col min="3076" max="3081" width="15.7109375" style="299" customWidth="1"/>
    <col min="3082" max="3082" width="1.7109375" style="299" customWidth="1"/>
    <col min="3083" max="3083" width="11.7109375" style="299" bestFit="1" customWidth="1"/>
    <col min="3084" max="3328" width="11.42578125" style="299"/>
    <col min="3329" max="3329" width="3.7109375" style="299" customWidth="1"/>
    <col min="3330" max="3330" width="30.7109375" style="299" customWidth="1"/>
    <col min="3331" max="3331" width="39" style="299" customWidth="1"/>
    <col min="3332" max="3337" width="15.7109375" style="299" customWidth="1"/>
    <col min="3338" max="3338" width="1.7109375" style="299" customWidth="1"/>
    <col min="3339" max="3339" width="11.7109375" style="299" bestFit="1" customWidth="1"/>
    <col min="3340" max="3584" width="11.42578125" style="299"/>
    <col min="3585" max="3585" width="3.7109375" style="299" customWidth="1"/>
    <col min="3586" max="3586" width="30.7109375" style="299" customWidth="1"/>
    <col min="3587" max="3587" width="39" style="299" customWidth="1"/>
    <col min="3588" max="3593" width="15.7109375" style="299" customWidth="1"/>
    <col min="3594" max="3594" width="1.7109375" style="299" customWidth="1"/>
    <col min="3595" max="3595" width="11.7109375" style="299" bestFit="1" customWidth="1"/>
    <col min="3596" max="3840" width="11.42578125" style="299"/>
    <col min="3841" max="3841" width="3.7109375" style="299" customWidth="1"/>
    <col min="3842" max="3842" width="30.7109375" style="299" customWidth="1"/>
    <col min="3843" max="3843" width="39" style="299" customWidth="1"/>
    <col min="3844" max="3849" width="15.7109375" style="299" customWidth="1"/>
    <col min="3850" max="3850" width="1.7109375" style="299" customWidth="1"/>
    <col min="3851" max="3851" width="11.7109375" style="299" bestFit="1" customWidth="1"/>
    <col min="3852" max="4096" width="11.42578125" style="299"/>
    <col min="4097" max="4097" width="3.7109375" style="299" customWidth="1"/>
    <col min="4098" max="4098" width="30.7109375" style="299" customWidth="1"/>
    <col min="4099" max="4099" width="39" style="299" customWidth="1"/>
    <col min="4100" max="4105" width="15.7109375" style="299" customWidth="1"/>
    <col min="4106" max="4106" width="1.7109375" style="299" customWidth="1"/>
    <col min="4107" max="4107" width="11.7109375" style="299" bestFit="1" customWidth="1"/>
    <col min="4108" max="4352" width="11.42578125" style="299"/>
    <col min="4353" max="4353" width="3.7109375" style="299" customWidth="1"/>
    <col min="4354" max="4354" width="30.7109375" style="299" customWidth="1"/>
    <col min="4355" max="4355" width="39" style="299" customWidth="1"/>
    <col min="4356" max="4361" width="15.7109375" style="299" customWidth="1"/>
    <col min="4362" max="4362" width="1.7109375" style="299" customWidth="1"/>
    <col min="4363" max="4363" width="11.7109375" style="299" bestFit="1" customWidth="1"/>
    <col min="4364" max="4608" width="11.42578125" style="299"/>
    <col min="4609" max="4609" width="3.7109375" style="299" customWidth="1"/>
    <col min="4610" max="4610" width="30.7109375" style="299" customWidth="1"/>
    <col min="4611" max="4611" width="39" style="299" customWidth="1"/>
    <col min="4612" max="4617" width="15.7109375" style="299" customWidth="1"/>
    <col min="4618" max="4618" width="1.7109375" style="299" customWidth="1"/>
    <col min="4619" max="4619" width="11.7109375" style="299" bestFit="1" customWidth="1"/>
    <col min="4620" max="4864" width="11.42578125" style="299"/>
    <col min="4865" max="4865" width="3.7109375" style="299" customWidth="1"/>
    <col min="4866" max="4866" width="30.7109375" style="299" customWidth="1"/>
    <col min="4867" max="4867" width="39" style="299" customWidth="1"/>
    <col min="4868" max="4873" width="15.7109375" style="299" customWidth="1"/>
    <col min="4874" max="4874" width="1.7109375" style="299" customWidth="1"/>
    <col min="4875" max="4875" width="11.7109375" style="299" bestFit="1" customWidth="1"/>
    <col min="4876" max="5120" width="11.42578125" style="299"/>
    <col min="5121" max="5121" width="3.7109375" style="299" customWidth="1"/>
    <col min="5122" max="5122" width="30.7109375" style="299" customWidth="1"/>
    <col min="5123" max="5123" width="39" style="299" customWidth="1"/>
    <col min="5124" max="5129" width="15.7109375" style="299" customWidth="1"/>
    <col min="5130" max="5130" width="1.7109375" style="299" customWidth="1"/>
    <col min="5131" max="5131" width="11.7109375" style="299" bestFit="1" customWidth="1"/>
    <col min="5132" max="5376" width="11.42578125" style="299"/>
    <col min="5377" max="5377" width="3.7109375" style="299" customWidth="1"/>
    <col min="5378" max="5378" width="30.7109375" style="299" customWidth="1"/>
    <col min="5379" max="5379" width="39" style="299" customWidth="1"/>
    <col min="5380" max="5385" width="15.7109375" style="299" customWidth="1"/>
    <col min="5386" max="5386" width="1.7109375" style="299" customWidth="1"/>
    <col min="5387" max="5387" width="11.7109375" style="299" bestFit="1" customWidth="1"/>
    <col min="5388" max="5632" width="11.42578125" style="299"/>
    <col min="5633" max="5633" width="3.7109375" style="299" customWidth="1"/>
    <col min="5634" max="5634" width="30.7109375" style="299" customWidth="1"/>
    <col min="5635" max="5635" width="39" style="299" customWidth="1"/>
    <col min="5636" max="5641" width="15.7109375" style="299" customWidth="1"/>
    <col min="5642" max="5642" width="1.7109375" style="299" customWidth="1"/>
    <col min="5643" max="5643" width="11.7109375" style="299" bestFit="1" customWidth="1"/>
    <col min="5644" max="5888" width="11.42578125" style="299"/>
    <col min="5889" max="5889" width="3.7109375" style="299" customWidth="1"/>
    <col min="5890" max="5890" width="30.7109375" style="299" customWidth="1"/>
    <col min="5891" max="5891" width="39" style="299" customWidth="1"/>
    <col min="5892" max="5897" width="15.7109375" style="299" customWidth="1"/>
    <col min="5898" max="5898" width="1.7109375" style="299" customWidth="1"/>
    <col min="5899" max="5899" width="11.7109375" style="299" bestFit="1" customWidth="1"/>
    <col min="5900" max="6144" width="11.42578125" style="299"/>
    <col min="6145" max="6145" width="3.7109375" style="299" customWidth="1"/>
    <col min="6146" max="6146" width="30.7109375" style="299" customWidth="1"/>
    <col min="6147" max="6147" width="39" style="299" customWidth="1"/>
    <col min="6148" max="6153" width="15.7109375" style="299" customWidth="1"/>
    <col min="6154" max="6154" width="1.7109375" style="299" customWidth="1"/>
    <col min="6155" max="6155" width="11.7109375" style="299" bestFit="1" customWidth="1"/>
    <col min="6156" max="6400" width="11.42578125" style="299"/>
    <col min="6401" max="6401" width="3.7109375" style="299" customWidth="1"/>
    <col min="6402" max="6402" width="30.7109375" style="299" customWidth="1"/>
    <col min="6403" max="6403" width="39" style="299" customWidth="1"/>
    <col min="6404" max="6409" width="15.7109375" style="299" customWidth="1"/>
    <col min="6410" max="6410" width="1.7109375" style="299" customWidth="1"/>
    <col min="6411" max="6411" width="11.7109375" style="299" bestFit="1" customWidth="1"/>
    <col min="6412" max="6656" width="11.42578125" style="299"/>
    <col min="6657" max="6657" width="3.7109375" style="299" customWidth="1"/>
    <col min="6658" max="6658" width="30.7109375" style="299" customWidth="1"/>
    <col min="6659" max="6659" width="39" style="299" customWidth="1"/>
    <col min="6660" max="6665" width="15.7109375" style="299" customWidth="1"/>
    <col min="6666" max="6666" width="1.7109375" style="299" customWidth="1"/>
    <col min="6667" max="6667" width="11.7109375" style="299" bestFit="1" customWidth="1"/>
    <col min="6668" max="6912" width="11.42578125" style="299"/>
    <col min="6913" max="6913" width="3.7109375" style="299" customWidth="1"/>
    <col min="6914" max="6914" width="30.7109375" style="299" customWidth="1"/>
    <col min="6915" max="6915" width="39" style="299" customWidth="1"/>
    <col min="6916" max="6921" width="15.7109375" style="299" customWidth="1"/>
    <col min="6922" max="6922" width="1.7109375" style="299" customWidth="1"/>
    <col min="6923" max="6923" width="11.7109375" style="299" bestFit="1" customWidth="1"/>
    <col min="6924" max="7168" width="11.42578125" style="299"/>
    <col min="7169" max="7169" width="3.7109375" style="299" customWidth="1"/>
    <col min="7170" max="7170" width="30.7109375" style="299" customWidth="1"/>
    <col min="7171" max="7171" width="39" style="299" customWidth="1"/>
    <col min="7172" max="7177" width="15.7109375" style="299" customWidth="1"/>
    <col min="7178" max="7178" width="1.7109375" style="299" customWidth="1"/>
    <col min="7179" max="7179" width="11.7109375" style="299" bestFit="1" customWidth="1"/>
    <col min="7180" max="7424" width="11.42578125" style="299"/>
    <col min="7425" max="7425" width="3.7109375" style="299" customWidth="1"/>
    <col min="7426" max="7426" width="30.7109375" style="299" customWidth="1"/>
    <col min="7427" max="7427" width="39" style="299" customWidth="1"/>
    <col min="7428" max="7433" width="15.7109375" style="299" customWidth="1"/>
    <col min="7434" max="7434" width="1.7109375" style="299" customWidth="1"/>
    <col min="7435" max="7435" width="11.7109375" style="299" bestFit="1" customWidth="1"/>
    <col min="7436" max="7680" width="11.42578125" style="299"/>
    <col min="7681" max="7681" width="3.7109375" style="299" customWidth="1"/>
    <col min="7682" max="7682" width="30.7109375" style="299" customWidth="1"/>
    <col min="7683" max="7683" width="39" style="299" customWidth="1"/>
    <col min="7684" max="7689" width="15.7109375" style="299" customWidth="1"/>
    <col min="7690" max="7690" width="1.7109375" style="299" customWidth="1"/>
    <col min="7691" max="7691" width="11.7109375" style="299" bestFit="1" customWidth="1"/>
    <col min="7692" max="7936" width="11.42578125" style="299"/>
    <col min="7937" max="7937" width="3.7109375" style="299" customWidth="1"/>
    <col min="7938" max="7938" width="30.7109375" style="299" customWidth="1"/>
    <col min="7939" max="7939" width="39" style="299" customWidth="1"/>
    <col min="7940" max="7945" width="15.7109375" style="299" customWidth="1"/>
    <col min="7946" max="7946" width="1.7109375" style="299" customWidth="1"/>
    <col min="7947" max="7947" width="11.7109375" style="299" bestFit="1" customWidth="1"/>
    <col min="7948" max="8192" width="11.42578125" style="299"/>
    <col min="8193" max="8193" width="3.7109375" style="299" customWidth="1"/>
    <col min="8194" max="8194" width="30.7109375" style="299" customWidth="1"/>
    <col min="8195" max="8195" width="39" style="299" customWidth="1"/>
    <col min="8196" max="8201" width="15.7109375" style="299" customWidth="1"/>
    <col min="8202" max="8202" width="1.7109375" style="299" customWidth="1"/>
    <col min="8203" max="8203" width="11.7109375" style="299" bestFit="1" customWidth="1"/>
    <col min="8204" max="8448" width="11.42578125" style="299"/>
    <col min="8449" max="8449" width="3.7109375" style="299" customWidth="1"/>
    <col min="8450" max="8450" width="30.7109375" style="299" customWidth="1"/>
    <col min="8451" max="8451" width="39" style="299" customWidth="1"/>
    <col min="8452" max="8457" width="15.7109375" style="299" customWidth="1"/>
    <col min="8458" max="8458" width="1.7109375" style="299" customWidth="1"/>
    <col min="8459" max="8459" width="11.7109375" style="299" bestFit="1" customWidth="1"/>
    <col min="8460" max="8704" width="11.42578125" style="299"/>
    <col min="8705" max="8705" width="3.7109375" style="299" customWidth="1"/>
    <col min="8706" max="8706" width="30.7109375" style="299" customWidth="1"/>
    <col min="8707" max="8707" width="39" style="299" customWidth="1"/>
    <col min="8708" max="8713" width="15.7109375" style="299" customWidth="1"/>
    <col min="8714" max="8714" width="1.7109375" style="299" customWidth="1"/>
    <col min="8715" max="8715" width="11.7109375" style="299" bestFit="1" customWidth="1"/>
    <col min="8716" max="8960" width="11.42578125" style="299"/>
    <col min="8961" max="8961" width="3.7109375" style="299" customWidth="1"/>
    <col min="8962" max="8962" width="30.7109375" style="299" customWidth="1"/>
    <col min="8963" max="8963" width="39" style="299" customWidth="1"/>
    <col min="8964" max="8969" width="15.7109375" style="299" customWidth="1"/>
    <col min="8970" max="8970" width="1.7109375" style="299" customWidth="1"/>
    <col min="8971" max="8971" width="11.7109375" style="299" bestFit="1" customWidth="1"/>
    <col min="8972" max="9216" width="11.42578125" style="299"/>
    <col min="9217" max="9217" width="3.7109375" style="299" customWidth="1"/>
    <col min="9218" max="9218" width="30.7109375" style="299" customWidth="1"/>
    <col min="9219" max="9219" width="39" style="299" customWidth="1"/>
    <col min="9220" max="9225" width="15.7109375" style="299" customWidth="1"/>
    <col min="9226" max="9226" width="1.7109375" style="299" customWidth="1"/>
    <col min="9227" max="9227" width="11.7109375" style="299" bestFit="1" customWidth="1"/>
    <col min="9228" max="9472" width="11.42578125" style="299"/>
    <col min="9473" max="9473" width="3.7109375" style="299" customWidth="1"/>
    <col min="9474" max="9474" width="30.7109375" style="299" customWidth="1"/>
    <col min="9475" max="9475" width="39" style="299" customWidth="1"/>
    <col min="9476" max="9481" width="15.7109375" style="299" customWidth="1"/>
    <col min="9482" max="9482" width="1.7109375" style="299" customWidth="1"/>
    <col min="9483" max="9483" width="11.7109375" style="299" bestFit="1" customWidth="1"/>
    <col min="9484" max="9728" width="11.42578125" style="299"/>
    <col min="9729" max="9729" width="3.7109375" style="299" customWidth="1"/>
    <col min="9730" max="9730" width="30.7109375" style="299" customWidth="1"/>
    <col min="9731" max="9731" width="39" style="299" customWidth="1"/>
    <col min="9732" max="9737" width="15.7109375" style="299" customWidth="1"/>
    <col min="9738" max="9738" width="1.7109375" style="299" customWidth="1"/>
    <col min="9739" max="9739" width="11.7109375" style="299" bestFit="1" customWidth="1"/>
    <col min="9740" max="9984" width="11.42578125" style="299"/>
    <col min="9985" max="9985" width="3.7109375" style="299" customWidth="1"/>
    <col min="9986" max="9986" width="30.7109375" style="299" customWidth="1"/>
    <col min="9987" max="9987" width="39" style="299" customWidth="1"/>
    <col min="9988" max="9993" width="15.7109375" style="299" customWidth="1"/>
    <col min="9994" max="9994" width="1.7109375" style="299" customWidth="1"/>
    <col min="9995" max="9995" width="11.7109375" style="299" bestFit="1" customWidth="1"/>
    <col min="9996" max="10240" width="11.42578125" style="299"/>
    <col min="10241" max="10241" width="3.7109375" style="299" customWidth="1"/>
    <col min="10242" max="10242" width="30.7109375" style="299" customWidth="1"/>
    <col min="10243" max="10243" width="39" style="299" customWidth="1"/>
    <col min="10244" max="10249" width="15.7109375" style="299" customWidth="1"/>
    <col min="10250" max="10250" width="1.7109375" style="299" customWidth="1"/>
    <col min="10251" max="10251" width="11.7109375" style="299" bestFit="1" customWidth="1"/>
    <col min="10252" max="10496" width="11.42578125" style="299"/>
    <col min="10497" max="10497" width="3.7109375" style="299" customWidth="1"/>
    <col min="10498" max="10498" width="30.7109375" style="299" customWidth="1"/>
    <col min="10499" max="10499" width="39" style="299" customWidth="1"/>
    <col min="10500" max="10505" width="15.7109375" style="299" customWidth="1"/>
    <col min="10506" max="10506" width="1.7109375" style="299" customWidth="1"/>
    <col min="10507" max="10507" width="11.7109375" style="299" bestFit="1" customWidth="1"/>
    <col min="10508" max="10752" width="11.42578125" style="299"/>
    <col min="10753" max="10753" width="3.7109375" style="299" customWidth="1"/>
    <col min="10754" max="10754" width="30.7109375" style="299" customWidth="1"/>
    <col min="10755" max="10755" width="39" style="299" customWidth="1"/>
    <col min="10756" max="10761" width="15.7109375" style="299" customWidth="1"/>
    <col min="10762" max="10762" width="1.7109375" style="299" customWidth="1"/>
    <col min="10763" max="10763" width="11.7109375" style="299" bestFit="1" customWidth="1"/>
    <col min="10764" max="11008" width="11.42578125" style="299"/>
    <col min="11009" max="11009" width="3.7109375" style="299" customWidth="1"/>
    <col min="11010" max="11010" width="30.7109375" style="299" customWidth="1"/>
    <col min="11011" max="11011" width="39" style="299" customWidth="1"/>
    <col min="11012" max="11017" width="15.7109375" style="299" customWidth="1"/>
    <col min="11018" max="11018" width="1.7109375" style="299" customWidth="1"/>
    <col min="11019" max="11019" width="11.7109375" style="299" bestFit="1" customWidth="1"/>
    <col min="11020" max="11264" width="11.42578125" style="299"/>
    <col min="11265" max="11265" width="3.7109375" style="299" customWidth="1"/>
    <col min="11266" max="11266" width="30.7109375" style="299" customWidth="1"/>
    <col min="11267" max="11267" width="39" style="299" customWidth="1"/>
    <col min="11268" max="11273" width="15.7109375" style="299" customWidth="1"/>
    <col min="11274" max="11274" width="1.7109375" style="299" customWidth="1"/>
    <col min="11275" max="11275" width="11.7109375" style="299" bestFit="1" customWidth="1"/>
    <col min="11276" max="11520" width="11.42578125" style="299"/>
    <col min="11521" max="11521" width="3.7109375" style="299" customWidth="1"/>
    <col min="11522" max="11522" width="30.7109375" style="299" customWidth="1"/>
    <col min="11523" max="11523" width="39" style="299" customWidth="1"/>
    <col min="11524" max="11529" width="15.7109375" style="299" customWidth="1"/>
    <col min="11530" max="11530" width="1.7109375" style="299" customWidth="1"/>
    <col min="11531" max="11531" width="11.7109375" style="299" bestFit="1" customWidth="1"/>
    <col min="11532" max="11776" width="11.42578125" style="299"/>
    <col min="11777" max="11777" width="3.7109375" style="299" customWidth="1"/>
    <col min="11778" max="11778" width="30.7109375" style="299" customWidth="1"/>
    <col min="11779" max="11779" width="39" style="299" customWidth="1"/>
    <col min="11780" max="11785" width="15.7109375" style="299" customWidth="1"/>
    <col min="11786" max="11786" width="1.7109375" style="299" customWidth="1"/>
    <col min="11787" max="11787" width="11.7109375" style="299" bestFit="1" customWidth="1"/>
    <col min="11788" max="12032" width="11.42578125" style="299"/>
    <col min="12033" max="12033" width="3.7109375" style="299" customWidth="1"/>
    <col min="12034" max="12034" width="30.7109375" style="299" customWidth="1"/>
    <col min="12035" max="12035" width="39" style="299" customWidth="1"/>
    <col min="12036" max="12041" width="15.7109375" style="299" customWidth="1"/>
    <col min="12042" max="12042" width="1.7109375" style="299" customWidth="1"/>
    <col min="12043" max="12043" width="11.7109375" style="299" bestFit="1" customWidth="1"/>
    <col min="12044" max="12288" width="11.42578125" style="299"/>
    <col min="12289" max="12289" width="3.7109375" style="299" customWidth="1"/>
    <col min="12290" max="12290" width="30.7109375" style="299" customWidth="1"/>
    <col min="12291" max="12291" width="39" style="299" customWidth="1"/>
    <col min="12292" max="12297" width="15.7109375" style="299" customWidth="1"/>
    <col min="12298" max="12298" width="1.7109375" style="299" customWidth="1"/>
    <col min="12299" max="12299" width="11.7109375" style="299" bestFit="1" customWidth="1"/>
    <col min="12300" max="12544" width="11.42578125" style="299"/>
    <col min="12545" max="12545" width="3.7109375" style="299" customWidth="1"/>
    <col min="12546" max="12546" width="30.7109375" style="299" customWidth="1"/>
    <col min="12547" max="12547" width="39" style="299" customWidth="1"/>
    <col min="12548" max="12553" width="15.7109375" style="299" customWidth="1"/>
    <col min="12554" max="12554" width="1.7109375" style="299" customWidth="1"/>
    <col min="12555" max="12555" width="11.7109375" style="299" bestFit="1" customWidth="1"/>
    <col min="12556" max="12800" width="11.42578125" style="299"/>
    <col min="12801" max="12801" width="3.7109375" style="299" customWidth="1"/>
    <col min="12802" max="12802" width="30.7109375" style="299" customWidth="1"/>
    <col min="12803" max="12803" width="39" style="299" customWidth="1"/>
    <col min="12804" max="12809" width="15.7109375" style="299" customWidth="1"/>
    <col min="12810" max="12810" width="1.7109375" style="299" customWidth="1"/>
    <col min="12811" max="12811" width="11.7109375" style="299" bestFit="1" customWidth="1"/>
    <col min="12812" max="13056" width="11.42578125" style="299"/>
    <col min="13057" max="13057" width="3.7109375" style="299" customWidth="1"/>
    <col min="13058" max="13058" width="30.7109375" style="299" customWidth="1"/>
    <col min="13059" max="13059" width="39" style="299" customWidth="1"/>
    <col min="13060" max="13065" width="15.7109375" style="299" customWidth="1"/>
    <col min="13066" max="13066" width="1.7109375" style="299" customWidth="1"/>
    <col min="13067" max="13067" width="11.7109375" style="299" bestFit="1" customWidth="1"/>
    <col min="13068" max="13312" width="11.42578125" style="299"/>
    <col min="13313" max="13313" width="3.7109375" style="299" customWidth="1"/>
    <col min="13314" max="13314" width="30.7109375" style="299" customWidth="1"/>
    <col min="13315" max="13315" width="39" style="299" customWidth="1"/>
    <col min="13316" max="13321" width="15.7109375" style="299" customWidth="1"/>
    <col min="13322" max="13322" width="1.7109375" style="299" customWidth="1"/>
    <col min="13323" max="13323" width="11.7109375" style="299" bestFit="1" customWidth="1"/>
    <col min="13324" max="13568" width="11.42578125" style="299"/>
    <col min="13569" max="13569" width="3.7109375" style="299" customWidth="1"/>
    <col min="13570" max="13570" width="30.7109375" style="299" customWidth="1"/>
    <col min="13571" max="13571" width="39" style="299" customWidth="1"/>
    <col min="13572" max="13577" width="15.7109375" style="299" customWidth="1"/>
    <col min="13578" max="13578" width="1.7109375" style="299" customWidth="1"/>
    <col min="13579" max="13579" width="11.7109375" style="299" bestFit="1" customWidth="1"/>
    <col min="13580" max="13824" width="11.42578125" style="299"/>
    <col min="13825" max="13825" width="3.7109375" style="299" customWidth="1"/>
    <col min="13826" max="13826" width="30.7109375" style="299" customWidth="1"/>
    <col min="13827" max="13827" width="39" style="299" customWidth="1"/>
    <col min="13828" max="13833" width="15.7109375" style="299" customWidth="1"/>
    <col min="13834" max="13834" width="1.7109375" style="299" customWidth="1"/>
    <col min="13835" max="13835" width="11.7109375" style="299" bestFit="1" customWidth="1"/>
    <col min="13836" max="14080" width="11.42578125" style="299"/>
    <col min="14081" max="14081" width="3.7109375" style="299" customWidth="1"/>
    <col min="14082" max="14082" width="30.7109375" style="299" customWidth="1"/>
    <col min="14083" max="14083" width="39" style="299" customWidth="1"/>
    <col min="14084" max="14089" width="15.7109375" style="299" customWidth="1"/>
    <col min="14090" max="14090" width="1.7109375" style="299" customWidth="1"/>
    <col min="14091" max="14091" width="11.7109375" style="299" bestFit="1" customWidth="1"/>
    <col min="14092" max="14336" width="11.42578125" style="299"/>
    <col min="14337" max="14337" width="3.7109375" style="299" customWidth="1"/>
    <col min="14338" max="14338" width="30.7109375" style="299" customWidth="1"/>
    <col min="14339" max="14339" width="39" style="299" customWidth="1"/>
    <col min="14340" max="14345" width="15.7109375" style="299" customWidth="1"/>
    <col min="14346" max="14346" width="1.7109375" style="299" customWidth="1"/>
    <col min="14347" max="14347" width="11.7109375" style="299" bestFit="1" customWidth="1"/>
    <col min="14348" max="14592" width="11.42578125" style="299"/>
    <col min="14593" max="14593" width="3.7109375" style="299" customWidth="1"/>
    <col min="14594" max="14594" width="30.7109375" style="299" customWidth="1"/>
    <col min="14595" max="14595" width="39" style="299" customWidth="1"/>
    <col min="14596" max="14601" width="15.7109375" style="299" customWidth="1"/>
    <col min="14602" max="14602" width="1.7109375" style="299" customWidth="1"/>
    <col min="14603" max="14603" width="11.7109375" style="299" bestFit="1" customWidth="1"/>
    <col min="14604" max="14848" width="11.42578125" style="299"/>
    <col min="14849" max="14849" width="3.7109375" style="299" customWidth="1"/>
    <col min="14850" max="14850" width="30.7109375" style="299" customWidth="1"/>
    <col min="14851" max="14851" width="39" style="299" customWidth="1"/>
    <col min="14852" max="14857" width="15.7109375" style="299" customWidth="1"/>
    <col min="14858" max="14858" width="1.7109375" style="299" customWidth="1"/>
    <col min="14859" max="14859" width="11.7109375" style="299" bestFit="1" customWidth="1"/>
    <col min="14860" max="15104" width="11.42578125" style="299"/>
    <col min="15105" max="15105" width="3.7109375" style="299" customWidth="1"/>
    <col min="15106" max="15106" width="30.7109375" style="299" customWidth="1"/>
    <col min="15107" max="15107" width="39" style="299" customWidth="1"/>
    <col min="15108" max="15113" width="15.7109375" style="299" customWidth="1"/>
    <col min="15114" max="15114" width="1.7109375" style="299" customWidth="1"/>
    <col min="15115" max="15115" width="11.7109375" style="299" bestFit="1" customWidth="1"/>
    <col min="15116" max="15360" width="11.42578125" style="299"/>
    <col min="15361" max="15361" width="3.7109375" style="299" customWidth="1"/>
    <col min="15362" max="15362" width="30.7109375" style="299" customWidth="1"/>
    <col min="15363" max="15363" width="39" style="299" customWidth="1"/>
    <col min="15364" max="15369" width="15.7109375" style="299" customWidth="1"/>
    <col min="15370" max="15370" width="1.7109375" style="299" customWidth="1"/>
    <col min="15371" max="15371" width="11.7109375" style="299" bestFit="1" customWidth="1"/>
    <col min="15372" max="15616" width="11.42578125" style="299"/>
    <col min="15617" max="15617" width="3.7109375" style="299" customWidth="1"/>
    <col min="15618" max="15618" width="30.7109375" style="299" customWidth="1"/>
    <col min="15619" max="15619" width="39" style="299" customWidth="1"/>
    <col min="15620" max="15625" width="15.7109375" style="299" customWidth="1"/>
    <col min="15626" max="15626" width="1.7109375" style="299" customWidth="1"/>
    <col min="15627" max="15627" width="11.7109375" style="299" bestFit="1" customWidth="1"/>
    <col min="15628" max="15872" width="11.42578125" style="299"/>
    <col min="15873" max="15873" width="3.7109375" style="299" customWidth="1"/>
    <col min="15874" max="15874" width="30.7109375" style="299" customWidth="1"/>
    <col min="15875" max="15875" width="39" style="299" customWidth="1"/>
    <col min="15876" max="15881" width="15.7109375" style="299" customWidth="1"/>
    <col min="15882" max="15882" width="1.7109375" style="299" customWidth="1"/>
    <col min="15883" max="15883" width="11.7109375" style="299" bestFit="1" customWidth="1"/>
    <col min="15884" max="16128" width="11.42578125" style="299"/>
    <col min="16129" max="16129" width="3.7109375" style="299" customWidth="1"/>
    <col min="16130" max="16130" width="30.7109375" style="299" customWidth="1"/>
    <col min="16131" max="16131" width="39" style="299" customWidth="1"/>
    <col min="16132" max="16137" width="15.7109375" style="299" customWidth="1"/>
    <col min="16138" max="16138" width="1.7109375" style="299" customWidth="1"/>
    <col min="16139" max="16139" width="11.7109375" style="299" bestFit="1" customWidth="1"/>
    <col min="16140" max="16384" width="11.42578125" style="299"/>
  </cols>
  <sheetData>
    <row r="1" spans="1:11" ht="18" customHeight="1">
      <c r="A1" s="343" t="s">
        <v>141</v>
      </c>
      <c r="B1" s="343"/>
      <c r="C1" s="343"/>
      <c r="D1" s="343"/>
      <c r="E1" s="343"/>
      <c r="F1" s="343"/>
      <c r="G1" s="343"/>
      <c r="H1" s="343"/>
      <c r="I1" s="343"/>
    </row>
    <row r="2" spans="1:11" ht="18" customHeight="1">
      <c r="A2" s="343" t="s">
        <v>142</v>
      </c>
      <c r="B2" s="343"/>
      <c r="C2" s="343"/>
      <c r="D2" s="343"/>
      <c r="E2" s="343"/>
      <c r="F2" s="343"/>
      <c r="G2" s="343"/>
      <c r="H2" s="343"/>
      <c r="I2" s="343"/>
    </row>
    <row r="3" spans="1:11" ht="18" customHeight="1">
      <c r="A3" s="343" t="s">
        <v>252</v>
      </c>
      <c r="B3" s="343"/>
      <c r="C3" s="343"/>
      <c r="D3" s="343"/>
      <c r="E3" s="343"/>
      <c r="F3" s="343"/>
      <c r="G3" s="343"/>
      <c r="H3" s="343"/>
      <c r="I3" s="343"/>
    </row>
    <row r="4" spans="1:11" ht="18" customHeight="1">
      <c r="A4" s="343" t="s">
        <v>145</v>
      </c>
      <c r="B4" s="343"/>
      <c r="C4" s="343"/>
      <c r="D4" s="343"/>
      <c r="E4" s="343"/>
      <c r="F4" s="343"/>
      <c r="G4" s="343"/>
      <c r="H4" s="343"/>
      <c r="I4" s="343"/>
    </row>
    <row r="5" spans="1:11" s="296" customFormat="1" ht="9.9499999999999993" customHeight="1">
      <c r="A5" s="344"/>
      <c r="B5" s="344"/>
      <c r="C5" s="344"/>
      <c r="D5" s="345"/>
      <c r="E5" s="346"/>
      <c r="F5" s="346"/>
      <c r="G5" s="346"/>
      <c r="H5" s="346"/>
      <c r="I5" s="346"/>
    </row>
    <row r="6" spans="1:11" ht="12" customHeight="1">
      <c r="A6" s="347" t="s">
        <v>208</v>
      </c>
      <c r="B6" s="347"/>
      <c r="C6" s="347"/>
      <c r="D6" s="347" t="s">
        <v>253</v>
      </c>
      <c r="E6" s="347"/>
      <c r="F6" s="347"/>
      <c r="G6" s="347"/>
      <c r="H6" s="347"/>
      <c r="I6" s="348" t="s">
        <v>254</v>
      </c>
    </row>
    <row r="7" spans="1:11" ht="22.5">
      <c r="A7" s="349"/>
      <c r="B7" s="349"/>
      <c r="C7" s="349"/>
      <c r="D7" s="350" t="s">
        <v>255</v>
      </c>
      <c r="E7" s="351" t="s">
        <v>256</v>
      </c>
      <c r="F7" s="350" t="s">
        <v>257</v>
      </c>
      <c r="G7" s="350" t="s">
        <v>210</v>
      </c>
      <c r="H7" s="350" t="s">
        <v>258</v>
      </c>
      <c r="I7" s="352"/>
    </row>
    <row r="8" spans="1:11" ht="12" customHeight="1">
      <c r="A8" s="349"/>
      <c r="B8" s="349"/>
      <c r="C8" s="349"/>
      <c r="D8" s="350" t="s">
        <v>259</v>
      </c>
      <c r="E8" s="350" t="s">
        <v>260</v>
      </c>
      <c r="F8" s="350" t="s">
        <v>261</v>
      </c>
      <c r="G8" s="350" t="s">
        <v>262</v>
      </c>
      <c r="H8" s="350" t="s">
        <v>263</v>
      </c>
      <c r="I8" s="350" t="s">
        <v>264</v>
      </c>
    </row>
    <row r="9" spans="1:11" ht="15" customHeight="1">
      <c r="A9" s="353" t="s">
        <v>300</v>
      </c>
      <c r="B9" s="354"/>
      <c r="C9" s="355"/>
      <c r="D9" s="356"/>
      <c r="E9" s="356"/>
      <c r="F9" s="356"/>
      <c r="G9" s="356"/>
      <c r="H9" s="356"/>
      <c r="I9" s="356"/>
      <c r="K9" s="314"/>
    </row>
    <row r="10" spans="1:11" ht="15" customHeight="1">
      <c r="A10" s="353" t="s">
        <v>301</v>
      </c>
      <c r="B10" s="354"/>
      <c r="C10" s="355"/>
      <c r="D10" s="356">
        <f t="shared" ref="D10:I10" si="0">D11+D12+D13+D14+D15+D16+D17+D18</f>
        <v>0</v>
      </c>
      <c r="E10" s="356">
        <f t="shared" si="0"/>
        <v>0</v>
      </c>
      <c r="F10" s="356">
        <f t="shared" si="0"/>
        <v>0</v>
      </c>
      <c r="G10" s="356">
        <f t="shared" si="0"/>
        <v>0</v>
      </c>
      <c r="H10" s="356">
        <f t="shared" si="0"/>
        <v>0</v>
      </c>
      <c r="I10" s="356">
        <f t="shared" si="0"/>
        <v>0</v>
      </c>
      <c r="K10" s="314"/>
    </row>
    <row r="11" spans="1:11" ht="15" customHeight="1">
      <c r="A11" s="357" t="s">
        <v>302</v>
      </c>
      <c r="B11" s="358"/>
      <c r="C11" s="359"/>
      <c r="D11" s="360">
        <v>0</v>
      </c>
      <c r="E11" s="360">
        <v>0</v>
      </c>
      <c r="F11" s="360">
        <v>0</v>
      </c>
      <c r="G11" s="360">
        <v>0</v>
      </c>
      <c r="H11" s="360">
        <v>0</v>
      </c>
      <c r="I11" s="360">
        <v>0</v>
      </c>
      <c r="K11" s="314"/>
    </row>
    <row r="12" spans="1:11" ht="15" customHeight="1">
      <c r="A12" s="357" t="s">
        <v>303</v>
      </c>
      <c r="B12" s="358"/>
      <c r="C12" s="359"/>
      <c r="D12" s="360">
        <v>0</v>
      </c>
      <c r="E12" s="360">
        <v>0</v>
      </c>
      <c r="F12" s="360">
        <v>0</v>
      </c>
      <c r="G12" s="360">
        <v>0</v>
      </c>
      <c r="H12" s="360">
        <v>0</v>
      </c>
      <c r="I12" s="360">
        <v>0</v>
      </c>
      <c r="K12" s="314"/>
    </row>
    <row r="13" spans="1:11" ht="15" customHeight="1">
      <c r="A13" s="357" t="s">
        <v>304</v>
      </c>
      <c r="B13" s="358"/>
      <c r="C13" s="359"/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K13" s="314"/>
    </row>
    <row r="14" spans="1:11" ht="15" customHeight="1">
      <c r="A14" s="357" t="s">
        <v>305</v>
      </c>
      <c r="B14" s="358"/>
      <c r="C14" s="359"/>
      <c r="D14" s="360">
        <v>0</v>
      </c>
      <c r="E14" s="360">
        <v>0</v>
      </c>
      <c r="F14" s="360">
        <v>0</v>
      </c>
      <c r="G14" s="360">
        <v>0</v>
      </c>
      <c r="H14" s="360">
        <v>0</v>
      </c>
      <c r="I14" s="360">
        <v>0</v>
      </c>
      <c r="K14" s="314"/>
    </row>
    <row r="15" spans="1:11" ht="15" customHeight="1">
      <c r="A15" s="357" t="s">
        <v>306</v>
      </c>
      <c r="B15" s="358"/>
      <c r="C15" s="359"/>
      <c r="D15" s="360">
        <v>0</v>
      </c>
      <c r="E15" s="360">
        <v>0</v>
      </c>
      <c r="F15" s="360">
        <v>0</v>
      </c>
      <c r="G15" s="360">
        <v>0</v>
      </c>
      <c r="H15" s="360">
        <v>0</v>
      </c>
      <c r="I15" s="360">
        <v>0</v>
      </c>
      <c r="K15" s="314"/>
    </row>
    <row r="16" spans="1:11" ht="15" customHeight="1">
      <c r="A16" s="357" t="s">
        <v>307</v>
      </c>
      <c r="B16" s="358"/>
      <c r="C16" s="359"/>
      <c r="D16" s="360">
        <v>0</v>
      </c>
      <c r="E16" s="360">
        <v>0</v>
      </c>
      <c r="F16" s="360">
        <v>0</v>
      </c>
      <c r="G16" s="360">
        <v>0</v>
      </c>
      <c r="H16" s="360">
        <v>0</v>
      </c>
      <c r="I16" s="360">
        <v>0</v>
      </c>
      <c r="J16" s="340"/>
      <c r="K16" s="314"/>
    </row>
    <row r="17" spans="1:11" ht="15" customHeight="1">
      <c r="A17" s="357" t="s">
        <v>308</v>
      </c>
      <c r="B17" s="358"/>
      <c r="C17" s="359"/>
      <c r="D17" s="360">
        <v>0</v>
      </c>
      <c r="E17" s="360">
        <v>0</v>
      </c>
      <c r="F17" s="360">
        <v>0</v>
      </c>
      <c r="G17" s="360">
        <v>0</v>
      </c>
      <c r="H17" s="360">
        <v>0</v>
      </c>
      <c r="I17" s="360">
        <v>0</v>
      </c>
      <c r="K17" s="314"/>
    </row>
    <row r="18" spans="1:11" ht="15" customHeight="1">
      <c r="A18" s="357" t="s">
        <v>309</v>
      </c>
      <c r="B18" s="358"/>
      <c r="C18" s="359"/>
      <c r="D18" s="360">
        <v>0</v>
      </c>
      <c r="E18" s="360">
        <v>0</v>
      </c>
      <c r="F18" s="360">
        <v>0</v>
      </c>
      <c r="G18" s="360">
        <v>0</v>
      </c>
      <c r="H18" s="360">
        <v>0</v>
      </c>
      <c r="I18" s="360">
        <v>0</v>
      </c>
      <c r="K18" s="314"/>
    </row>
    <row r="19" spans="1:11" ht="15" customHeight="1">
      <c r="A19" s="353" t="s">
        <v>310</v>
      </c>
      <c r="B19" s="354"/>
      <c r="C19" s="355"/>
      <c r="D19" s="356">
        <f t="shared" ref="D19:I19" si="1">D20+D21+D22+D23</f>
        <v>0</v>
      </c>
      <c r="E19" s="356">
        <f t="shared" si="1"/>
        <v>0</v>
      </c>
      <c r="F19" s="356">
        <f t="shared" si="1"/>
        <v>0</v>
      </c>
      <c r="G19" s="356">
        <f t="shared" si="1"/>
        <v>0</v>
      </c>
      <c r="H19" s="356">
        <f t="shared" si="1"/>
        <v>0</v>
      </c>
      <c r="I19" s="356">
        <f t="shared" si="1"/>
        <v>0</v>
      </c>
      <c r="K19" s="314"/>
    </row>
    <row r="20" spans="1:11" ht="15" customHeight="1">
      <c r="A20" s="361"/>
      <c r="B20" s="358" t="s">
        <v>311</v>
      </c>
      <c r="C20" s="359"/>
      <c r="D20" s="360">
        <v>0</v>
      </c>
      <c r="E20" s="360">
        <v>0</v>
      </c>
      <c r="F20" s="360">
        <v>0</v>
      </c>
      <c r="G20" s="360">
        <v>0</v>
      </c>
      <c r="H20" s="360">
        <v>0</v>
      </c>
      <c r="I20" s="360">
        <v>0</v>
      </c>
      <c r="K20" s="314"/>
    </row>
    <row r="21" spans="1:11" ht="15" customHeight="1">
      <c r="A21" s="361"/>
      <c r="B21" s="358" t="s">
        <v>312</v>
      </c>
      <c r="C21" s="359"/>
      <c r="D21" s="360">
        <v>0</v>
      </c>
      <c r="E21" s="360">
        <v>0</v>
      </c>
      <c r="F21" s="360">
        <v>0</v>
      </c>
      <c r="G21" s="360">
        <v>0</v>
      </c>
      <c r="H21" s="360">
        <v>0</v>
      </c>
      <c r="I21" s="360">
        <v>0</v>
      </c>
      <c r="K21" s="314"/>
    </row>
    <row r="22" spans="1:11" ht="15" customHeight="1">
      <c r="A22" s="361"/>
      <c r="B22" s="358" t="s">
        <v>313</v>
      </c>
      <c r="C22" s="359"/>
      <c r="D22" s="360">
        <v>0</v>
      </c>
      <c r="E22" s="360">
        <v>0</v>
      </c>
      <c r="F22" s="360">
        <v>0</v>
      </c>
      <c r="G22" s="360">
        <v>0</v>
      </c>
      <c r="H22" s="360">
        <v>0</v>
      </c>
      <c r="I22" s="360">
        <v>0</v>
      </c>
      <c r="K22" s="314"/>
    </row>
    <row r="23" spans="1:11" ht="15" customHeight="1">
      <c r="A23" s="361"/>
      <c r="B23" s="358" t="s">
        <v>314</v>
      </c>
      <c r="C23" s="359"/>
      <c r="D23" s="360">
        <v>0</v>
      </c>
      <c r="E23" s="360">
        <v>0</v>
      </c>
      <c r="F23" s="360">
        <v>0</v>
      </c>
      <c r="G23" s="360">
        <v>0</v>
      </c>
      <c r="H23" s="360">
        <v>0</v>
      </c>
      <c r="I23" s="360">
        <v>0</v>
      </c>
      <c r="K23" s="314"/>
    </row>
    <row r="24" spans="1:11" ht="15" customHeight="1">
      <c r="A24" s="353" t="s">
        <v>315</v>
      </c>
      <c r="B24" s="354"/>
      <c r="C24" s="355"/>
      <c r="D24" s="356">
        <f t="shared" ref="D24:I24" si="2">D25+D26</f>
        <v>0</v>
      </c>
      <c r="E24" s="356">
        <f t="shared" si="2"/>
        <v>0</v>
      </c>
      <c r="F24" s="356">
        <f t="shared" si="2"/>
        <v>0</v>
      </c>
      <c r="G24" s="356">
        <f t="shared" si="2"/>
        <v>0</v>
      </c>
      <c r="H24" s="356">
        <f t="shared" si="2"/>
        <v>0</v>
      </c>
      <c r="I24" s="356">
        <f t="shared" si="2"/>
        <v>0</v>
      </c>
      <c r="K24" s="314"/>
    </row>
    <row r="25" spans="1:11" ht="15" customHeight="1">
      <c r="A25" s="361"/>
      <c r="B25" s="358" t="s">
        <v>316</v>
      </c>
      <c r="C25" s="359"/>
      <c r="D25" s="360">
        <v>0</v>
      </c>
      <c r="E25" s="360">
        <v>0</v>
      </c>
      <c r="F25" s="360">
        <v>0</v>
      </c>
      <c r="G25" s="360">
        <v>0</v>
      </c>
      <c r="H25" s="360">
        <v>0</v>
      </c>
      <c r="I25" s="360">
        <v>0</v>
      </c>
      <c r="K25" s="314"/>
    </row>
    <row r="26" spans="1:11" ht="15" customHeight="1">
      <c r="A26" s="361"/>
      <c r="B26" s="358" t="s">
        <v>317</v>
      </c>
      <c r="C26" s="359"/>
      <c r="D26" s="360">
        <v>0</v>
      </c>
      <c r="E26" s="360">
        <v>0</v>
      </c>
      <c r="F26" s="360">
        <v>0</v>
      </c>
      <c r="G26" s="360">
        <v>0</v>
      </c>
      <c r="H26" s="360">
        <v>0</v>
      </c>
      <c r="I26" s="360">
        <v>0</v>
      </c>
      <c r="K26" s="314"/>
    </row>
    <row r="27" spans="1:11" ht="15" customHeight="1">
      <c r="A27" s="353" t="s">
        <v>318</v>
      </c>
      <c r="B27" s="354"/>
      <c r="C27" s="355"/>
      <c r="D27" s="362">
        <v>0</v>
      </c>
      <c r="E27" s="362">
        <v>0</v>
      </c>
      <c r="F27" s="362">
        <v>0</v>
      </c>
      <c r="G27" s="362">
        <v>0</v>
      </c>
      <c r="H27" s="362">
        <v>0</v>
      </c>
      <c r="I27" s="362">
        <v>0</v>
      </c>
      <c r="K27" s="314"/>
    </row>
    <row r="28" spans="1:11" ht="15" customHeight="1">
      <c r="A28" s="353" t="s">
        <v>319</v>
      </c>
      <c r="B28" s="354"/>
      <c r="C28" s="355"/>
      <c r="D28" s="362">
        <v>0</v>
      </c>
      <c r="E28" s="362">
        <v>0</v>
      </c>
      <c r="F28" s="362">
        <v>0</v>
      </c>
      <c r="G28" s="362">
        <v>0</v>
      </c>
      <c r="H28" s="362">
        <v>0</v>
      </c>
      <c r="I28" s="362">
        <v>0</v>
      </c>
      <c r="K28" s="314"/>
    </row>
    <row r="29" spans="1:11" ht="15" customHeight="1">
      <c r="A29" s="363"/>
      <c r="B29" s="364"/>
      <c r="C29" s="365"/>
      <c r="D29" s="356"/>
      <c r="E29" s="356"/>
      <c r="F29" s="356"/>
      <c r="G29" s="356"/>
      <c r="H29" s="356"/>
      <c r="I29" s="356"/>
      <c r="K29" s="314"/>
    </row>
    <row r="30" spans="1:11" ht="15" customHeight="1">
      <c r="A30" s="353" t="s">
        <v>320</v>
      </c>
      <c r="B30" s="354"/>
      <c r="C30" s="355"/>
      <c r="D30" s="362">
        <f t="shared" ref="D30:I30" si="3">D10+D19+D24+D27+D28</f>
        <v>0</v>
      </c>
      <c r="E30" s="362">
        <f t="shared" si="3"/>
        <v>0</v>
      </c>
      <c r="F30" s="362">
        <f t="shared" si="3"/>
        <v>0</v>
      </c>
      <c r="G30" s="362">
        <f t="shared" si="3"/>
        <v>0</v>
      </c>
      <c r="H30" s="362">
        <f t="shared" si="3"/>
        <v>0</v>
      </c>
      <c r="I30" s="362">
        <f t="shared" si="3"/>
        <v>0</v>
      </c>
      <c r="K30" s="314"/>
    </row>
    <row r="31" spans="1:11" ht="15" customHeight="1">
      <c r="A31" s="353"/>
      <c r="B31" s="354"/>
      <c r="C31" s="355"/>
      <c r="D31" s="356"/>
      <c r="E31" s="356"/>
      <c r="F31" s="356"/>
      <c r="G31" s="356"/>
      <c r="H31" s="356"/>
      <c r="I31" s="356"/>
      <c r="K31" s="314"/>
    </row>
    <row r="32" spans="1:11" ht="15" customHeight="1">
      <c r="A32" s="353" t="s">
        <v>321</v>
      </c>
      <c r="B32" s="354"/>
      <c r="C32" s="355"/>
      <c r="D32" s="356">
        <f t="shared" ref="D32:I32" si="4">D33</f>
        <v>0</v>
      </c>
      <c r="E32" s="356">
        <f t="shared" si="4"/>
        <v>0</v>
      </c>
      <c r="F32" s="356">
        <f t="shared" si="4"/>
        <v>0</v>
      </c>
      <c r="G32" s="356">
        <f t="shared" si="4"/>
        <v>0</v>
      </c>
      <c r="H32" s="356">
        <f t="shared" si="4"/>
        <v>0</v>
      </c>
      <c r="I32" s="356">
        <f t="shared" si="4"/>
        <v>0</v>
      </c>
      <c r="K32" s="314"/>
    </row>
    <row r="33" spans="1:11" ht="15" customHeight="1">
      <c r="A33" s="353" t="s">
        <v>322</v>
      </c>
      <c r="B33" s="354"/>
      <c r="C33" s="355"/>
      <c r="D33" s="362">
        <v>0</v>
      </c>
      <c r="E33" s="362">
        <v>0</v>
      </c>
      <c r="F33" s="362">
        <v>0</v>
      </c>
      <c r="G33" s="362">
        <v>0</v>
      </c>
      <c r="H33" s="362">
        <v>0</v>
      </c>
      <c r="I33" s="362">
        <v>0</v>
      </c>
      <c r="K33" s="314"/>
    </row>
    <row r="34" spans="1:11" ht="15" customHeight="1">
      <c r="A34" s="357"/>
      <c r="B34" s="358"/>
      <c r="C34" s="359"/>
      <c r="D34" s="356"/>
      <c r="E34" s="356"/>
      <c r="F34" s="356"/>
      <c r="G34" s="356"/>
      <c r="H34" s="356"/>
      <c r="I34" s="356"/>
      <c r="K34" s="314"/>
    </row>
    <row r="35" spans="1:11" ht="15" customHeight="1">
      <c r="A35" s="366" t="s">
        <v>323</v>
      </c>
      <c r="B35" s="367"/>
      <c r="C35" s="368"/>
      <c r="D35" s="369">
        <v>44543312</v>
      </c>
      <c r="E35" s="369">
        <v>18156145</v>
      </c>
      <c r="F35" s="370">
        <v>62699457</v>
      </c>
      <c r="G35" s="370">
        <v>61919352</v>
      </c>
      <c r="H35" s="370">
        <v>47166795</v>
      </c>
      <c r="I35" s="370">
        <v>2623483</v>
      </c>
      <c r="K35" s="314"/>
    </row>
    <row r="36" spans="1:11" ht="15" customHeight="1">
      <c r="A36" s="363"/>
      <c r="B36" s="364"/>
      <c r="C36" s="365"/>
      <c r="D36" s="333"/>
      <c r="E36" s="333"/>
      <c r="F36" s="333"/>
      <c r="G36" s="333"/>
      <c r="H36" s="333"/>
      <c r="I36" s="333"/>
      <c r="K36" s="314"/>
    </row>
    <row r="37" spans="1:11" ht="15" customHeight="1">
      <c r="A37" s="353" t="s">
        <v>324</v>
      </c>
      <c r="B37" s="354"/>
      <c r="C37" s="355"/>
      <c r="D37" s="356"/>
      <c r="E37" s="356"/>
      <c r="F37" s="356"/>
      <c r="G37" s="356"/>
      <c r="H37" s="356"/>
      <c r="I37" s="356"/>
      <c r="K37" s="314"/>
    </row>
    <row r="38" spans="1:11" ht="15" customHeight="1">
      <c r="A38" s="371" t="s">
        <v>325</v>
      </c>
      <c r="B38" s="372"/>
      <c r="C38" s="373"/>
      <c r="D38" s="362"/>
      <c r="E38" s="362"/>
      <c r="F38" s="362"/>
      <c r="G38" s="362"/>
      <c r="H38" s="362"/>
      <c r="I38" s="362"/>
      <c r="K38" s="314"/>
    </row>
    <row r="39" spans="1:11" ht="22.5" customHeight="1">
      <c r="A39" s="371" t="s">
        <v>326</v>
      </c>
      <c r="B39" s="372"/>
      <c r="C39" s="373"/>
      <c r="D39" s="362"/>
      <c r="E39" s="362"/>
      <c r="F39" s="362"/>
      <c r="G39" s="362"/>
      <c r="H39" s="362"/>
      <c r="I39" s="362"/>
      <c r="K39" s="314"/>
    </row>
    <row r="40" spans="1:11" ht="15" customHeight="1">
      <c r="A40" s="374" t="s">
        <v>327</v>
      </c>
      <c r="B40" s="375"/>
      <c r="C40" s="376"/>
      <c r="D40" s="362"/>
      <c r="E40" s="362"/>
      <c r="F40" s="362"/>
      <c r="G40" s="362"/>
      <c r="H40" s="362"/>
      <c r="I40" s="362"/>
      <c r="K40" s="314"/>
    </row>
    <row r="41" spans="1:11" ht="12" customHeight="1">
      <c r="A41" s="377"/>
      <c r="B41" s="378"/>
      <c r="C41" s="379"/>
      <c r="D41" s="380"/>
      <c r="E41" s="380"/>
      <c r="F41" s="380"/>
      <c r="G41" s="380"/>
      <c r="H41" s="380"/>
      <c r="I41" s="380"/>
      <c r="K41" s="314"/>
    </row>
    <row r="42" spans="1:11" ht="12" customHeight="1" thickBot="1">
      <c r="A42" s="381"/>
      <c r="B42" s="381"/>
      <c r="C42" s="381"/>
      <c r="D42" s="382"/>
      <c r="E42" s="382"/>
      <c r="F42" s="382"/>
      <c r="G42" s="382"/>
      <c r="H42" s="382"/>
      <c r="I42" s="382"/>
      <c r="K42" s="314"/>
    </row>
    <row r="43" spans="1:11">
      <c r="A43" s="383"/>
      <c r="B43" s="384"/>
      <c r="C43" s="383"/>
      <c r="D43" s="383"/>
      <c r="E43" s="383"/>
      <c r="F43" s="383"/>
      <c r="G43" s="383"/>
      <c r="H43" s="383"/>
      <c r="I43" s="383"/>
    </row>
    <row r="44" spans="1:11" ht="12" customHeight="1">
      <c r="B44" s="314"/>
    </row>
    <row r="45" spans="1:11" ht="12" customHeight="1">
      <c r="B45" s="314"/>
    </row>
    <row r="46" spans="1:11" ht="12" customHeight="1">
      <c r="B46" s="314"/>
    </row>
    <row r="47" spans="1:11" ht="12" customHeight="1">
      <c r="B47" s="341"/>
    </row>
    <row r="48" spans="1:11" ht="12" customHeight="1"/>
    <row r="49" spans="1:9" ht="12" customHeight="1"/>
    <row r="50" spans="1:9" ht="12" customHeight="1"/>
    <row r="51" spans="1:9" ht="12" customHeight="1"/>
    <row r="52" spans="1:9" ht="12" customHeight="1"/>
    <row r="53" spans="1:9" ht="12" customHeight="1"/>
    <row r="54" spans="1:9" ht="12" customHeight="1"/>
    <row r="55" spans="1:9" ht="12" customHeight="1"/>
    <row r="56" spans="1:9" ht="12" customHeight="1">
      <c r="C56" s="299" t="s">
        <v>299</v>
      </c>
    </row>
    <row r="57" spans="1:9" ht="12" customHeight="1"/>
    <row r="58" spans="1:9" ht="12" customHeight="1"/>
    <row r="59" spans="1:9" ht="12" customHeight="1"/>
    <row r="60" spans="1:9" ht="12" customHeight="1"/>
    <row r="61" spans="1:9" ht="12" customHeight="1"/>
    <row r="62" spans="1:9" ht="12" customHeight="1"/>
    <row r="63" spans="1:9" s="342" customFormat="1" ht="12" customHeight="1">
      <c r="A63" s="299"/>
      <c r="B63" s="299"/>
      <c r="C63" s="299"/>
      <c r="D63" s="299"/>
      <c r="E63" s="299"/>
      <c r="F63" s="299"/>
      <c r="G63" s="299"/>
      <c r="H63" s="299"/>
      <c r="I63" s="299"/>
    </row>
    <row r="64" spans="1:9" ht="12" customHeight="1"/>
    <row r="65" ht="12" customHeight="1"/>
    <row r="66" ht="12" customHeight="1"/>
    <row r="67" ht="12" customHeight="1"/>
    <row r="69" ht="5.0999999999999996" customHeight="1"/>
    <row r="70" ht="6" customHeight="1"/>
  </sheetData>
  <sheetProtection selectLockedCells="1"/>
  <mergeCells count="38">
    <mergeCell ref="A41:C41"/>
    <mergeCell ref="A34:C34"/>
    <mergeCell ref="A35:C35"/>
    <mergeCell ref="A37:C37"/>
    <mergeCell ref="A38:C38"/>
    <mergeCell ref="A39:C39"/>
    <mergeCell ref="A40:C40"/>
    <mergeCell ref="A27:C27"/>
    <mergeCell ref="A28:C28"/>
    <mergeCell ref="A30:C30"/>
    <mergeCell ref="A31:C31"/>
    <mergeCell ref="A32:C32"/>
    <mergeCell ref="A33:C33"/>
    <mergeCell ref="B21:C21"/>
    <mergeCell ref="B22:C22"/>
    <mergeCell ref="B23:C23"/>
    <mergeCell ref="A24:C24"/>
    <mergeCell ref="B25:C25"/>
    <mergeCell ref="B26:C26"/>
    <mergeCell ref="A15:C15"/>
    <mergeCell ref="A16:C16"/>
    <mergeCell ref="A17:C17"/>
    <mergeCell ref="A18:C18"/>
    <mergeCell ref="A19:C19"/>
    <mergeCell ref="B20:C20"/>
    <mergeCell ref="A9:C9"/>
    <mergeCell ref="A10:C10"/>
    <mergeCell ref="A11:C11"/>
    <mergeCell ref="A12:C12"/>
    <mergeCell ref="A13:C13"/>
    <mergeCell ref="A14:C14"/>
    <mergeCell ref="A1:I1"/>
    <mergeCell ref="A2:I2"/>
    <mergeCell ref="A3:I3"/>
    <mergeCell ref="A4:I4"/>
    <mergeCell ref="A6:C8"/>
    <mergeCell ref="D6:H6"/>
    <mergeCell ref="I6:I7"/>
  </mergeCells>
  <printOptions horizontalCentered="1"/>
  <pageMargins left="0.98425196850393704" right="0.19685039370078741" top="0.59055118110236227" bottom="0.19685039370078741" header="0" footer="0"/>
  <pageSetup scale="74" orientation="landscape" horizontalDpi="300" verticalDpi="300" r:id="rId1"/>
  <headerFooter>
    <oddFooter>&amp;CLDF / 5.2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topLeftCell="A16" zoomScaleSheetLayoutView="100" workbookViewId="0">
      <selection activeCell="D28" sqref="D28"/>
    </sheetView>
  </sheetViews>
  <sheetFormatPr baseColWidth="10" defaultRowHeight="15"/>
  <cols>
    <col min="1" max="1" width="4.5703125" style="299" customWidth="1"/>
    <col min="2" max="2" width="57.28515625" style="299" customWidth="1"/>
    <col min="3" max="8" width="12.7109375" style="299" customWidth="1"/>
    <col min="257" max="257" width="4.5703125" customWidth="1"/>
    <col min="258" max="258" width="57.28515625" customWidth="1"/>
    <col min="259" max="264" width="12.7109375" customWidth="1"/>
    <col min="513" max="513" width="4.5703125" customWidth="1"/>
    <col min="514" max="514" width="57.28515625" customWidth="1"/>
    <col min="515" max="520" width="12.7109375" customWidth="1"/>
    <col min="769" max="769" width="4.5703125" customWidth="1"/>
    <col min="770" max="770" width="57.28515625" customWidth="1"/>
    <col min="771" max="776" width="12.7109375" customWidth="1"/>
    <col min="1025" max="1025" width="4.5703125" customWidth="1"/>
    <col min="1026" max="1026" width="57.28515625" customWidth="1"/>
    <col min="1027" max="1032" width="12.7109375" customWidth="1"/>
    <col min="1281" max="1281" width="4.5703125" customWidth="1"/>
    <col min="1282" max="1282" width="57.28515625" customWidth="1"/>
    <col min="1283" max="1288" width="12.7109375" customWidth="1"/>
    <col min="1537" max="1537" width="4.5703125" customWidth="1"/>
    <col min="1538" max="1538" width="57.28515625" customWidth="1"/>
    <col min="1539" max="1544" width="12.7109375" customWidth="1"/>
    <col min="1793" max="1793" width="4.5703125" customWidth="1"/>
    <col min="1794" max="1794" width="57.28515625" customWidth="1"/>
    <col min="1795" max="1800" width="12.7109375" customWidth="1"/>
    <col min="2049" max="2049" width="4.5703125" customWidth="1"/>
    <col min="2050" max="2050" width="57.28515625" customWidth="1"/>
    <col min="2051" max="2056" width="12.7109375" customWidth="1"/>
    <col min="2305" max="2305" width="4.5703125" customWidth="1"/>
    <col min="2306" max="2306" width="57.28515625" customWidth="1"/>
    <col min="2307" max="2312" width="12.7109375" customWidth="1"/>
    <col min="2561" max="2561" width="4.5703125" customWidth="1"/>
    <col min="2562" max="2562" width="57.28515625" customWidth="1"/>
    <col min="2563" max="2568" width="12.7109375" customWidth="1"/>
    <col min="2817" max="2817" width="4.5703125" customWidth="1"/>
    <col min="2818" max="2818" width="57.28515625" customWidth="1"/>
    <col min="2819" max="2824" width="12.7109375" customWidth="1"/>
    <col min="3073" max="3073" width="4.5703125" customWidth="1"/>
    <col min="3074" max="3074" width="57.28515625" customWidth="1"/>
    <col min="3075" max="3080" width="12.7109375" customWidth="1"/>
    <col min="3329" max="3329" width="4.5703125" customWidth="1"/>
    <col min="3330" max="3330" width="57.28515625" customWidth="1"/>
    <col min="3331" max="3336" width="12.7109375" customWidth="1"/>
    <col min="3585" max="3585" width="4.5703125" customWidth="1"/>
    <col min="3586" max="3586" width="57.28515625" customWidth="1"/>
    <col min="3587" max="3592" width="12.7109375" customWidth="1"/>
    <col min="3841" max="3841" width="4.5703125" customWidth="1"/>
    <col min="3842" max="3842" width="57.28515625" customWidth="1"/>
    <col min="3843" max="3848" width="12.7109375" customWidth="1"/>
    <col min="4097" max="4097" width="4.5703125" customWidth="1"/>
    <col min="4098" max="4098" width="57.28515625" customWidth="1"/>
    <col min="4099" max="4104" width="12.7109375" customWidth="1"/>
    <col min="4353" max="4353" width="4.5703125" customWidth="1"/>
    <col min="4354" max="4354" width="57.28515625" customWidth="1"/>
    <col min="4355" max="4360" width="12.7109375" customWidth="1"/>
    <col min="4609" max="4609" width="4.5703125" customWidth="1"/>
    <col min="4610" max="4610" width="57.28515625" customWidth="1"/>
    <col min="4611" max="4616" width="12.7109375" customWidth="1"/>
    <col min="4865" max="4865" width="4.5703125" customWidth="1"/>
    <col min="4866" max="4866" width="57.28515625" customWidth="1"/>
    <col min="4867" max="4872" width="12.7109375" customWidth="1"/>
    <col min="5121" max="5121" width="4.5703125" customWidth="1"/>
    <col min="5122" max="5122" width="57.28515625" customWidth="1"/>
    <col min="5123" max="5128" width="12.7109375" customWidth="1"/>
    <col min="5377" max="5377" width="4.5703125" customWidth="1"/>
    <col min="5378" max="5378" width="57.28515625" customWidth="1"/>
    <col min="5379" max="5384" width="12.7109375" customWidth="1"/>
    <col min="5633" max="5633" width="4.5703125" customWidth="1"/>
    <col min="5634" max="5634" width="57.28515625" customWidth="1"/>
    <col min="5635" max="5640" width="12.7109375" customWidth="1"/>
    <col min="5889" max="5889" width="4.5703125" customWidth="1"/>
    <col min="5890" max="5890" width="57.28515625" customWidth="1"/>
    <col min="5891" max="5896" width="12.7109375" customWidth="1"/>
    <col min="6145" max="6145" width="4.5703125" customWidth="1"/>
    <col min="6146" max="6146" width="57.28515625" customWidth="1"/>
    <col min="6147" max="6152" width="12.7109375" customWidth="1"/>
    <col min="6401" max="6401" width="4.5703125" customWidth="1"/>
    <col min="6402" max="6402" width="57.28515625" customWidth="1"/>
    <col min="6403" max="6408" width="12.7109375" customWidth="1"/>
    <col min="6657" max="6657" width="4.5703125" customWidth="1"/>
    <col min="6658" max="6658" width="57.28515625" customWidth="1"/>
    <col min="6659" max="6664" width="12.7109375" customWidth="1"/>
    <col min="6913" max="6913" width="4.5703125" customWidth="1"/>
    <col min="6914" max="6914" width="57.28515625" customWidth="1"/>
    <col min="6915" max="6920" width="12.7109375" customWidth="1"/>
    <col min="7169" max="7169" width="4.5703125" customWidth="1"/>
    <col min="7170" max="7170" width="57.28515625" customWidth="1"/>
    <col min="7171" max="7176" width="12.7109375" customWidth="1"/>
    <col min="7425" max="7425" width="4.5703125" customWidth="1"/>
    <col min="7426" max="7426" width="57.28515625" customWidth="1"/>
    <col min="7427" max="7432" width="12.7109375" customWidth="1"/>
    <col min="7681" max="7681" width="4.5703125" customWidth="1"/>
    <col min="7682" max="7682" width="57.28515625" customWidth="1"/>
    <col min="7683" max="7688" width="12.7109375" customWidth="1"/>
    <col min="7937" max="7937" width="4.5703125" customWidth="1"/>
    <col min="7938" max="7938" width="57.28515625" customWidth="1"/>
    <col min="7939" max="7944" width="12.7109375" customWidth="1"/>
    <col min="8193" max="8193" width="4.5703125" customWidth="1"/>
    <col min="8194" max="8194" width="57.28515625" customWidth="1"/>
    <col min="8195" max="8200" width="12.7109375" customWidth="1"/>
    <col min="8449" max="8449" width="4.5703125" customWidth="1"/>
    <col min="8450" max="8450" width="57.28515625" customWidth="1"/>
    <col min="8451" max="8456" width="12.7109375" customWidth="1"/>
    <col min="8705" max="8705" width="4.5703125" customWidth="1"/>
    <col min="8706" max="8706" width="57.28515625" customWidth="1"/>
    <col min="8707" max="8712" width="12.7109375" customWidth="1"/>
    <col min="8961" max="8961" width="4.5703125" customWidth="1"/>
    <col min="8962" max="8962" width="57.28515625" customWidth="1"/>
    <col min="8963" max="8968" width="12.7109375" customWidth="1"/>
    <col min="9217" max="9217" width="4.5703125" customWidth="1"/>
    <col min="9218" max="9218" width="57.28515625" customWidth="1"/>
    <col min="9219" max="9224" width="12.7109375" customWidth="1"/>
    <col min="9473" max="9473" width="4.5703125" customWidth="1"/>
    <col min="9474" max="9474" width="57.28515625" customWidth="1"/>
    <col min="9475" max="9480" width="12.7109375" customWidth="1"/>
    <col min="9729" max="9729" width="4.5703125" customWidth="1"/>
    <col min="9730" max="9730" width="57.28515625" customWidth="1"/>
    <col min="9731" max="9736" width="12.7109375" customWidth="1"/>
    <col min="9985" max="9985" width="4.5703125" customWidth="1"/>
    <col min="9986" max="9986" width="57.28515625" customWidth="1"/>
    <col min="9987" max="9992" width="12.7109375" customWidth="1"/>
    <col min="10241" max="10241" width="4.5703125" customWidth="1"/>
    <col min="10242" max="10242" width="57.28515625" customWidth="1"/>
    <col min="10243" max="10248" width="12.7109375" customWidth="1"/>
    <col min="10497" max="10497" width="4.5703125" customWidth="1"/>
    <col min="10498" max="10498" width="57.28515625" customWidth="1"/>
    <col min="10499" max="10504" width="12.7109375" customWidth="1"/>
    <col min="10753" max="10753" width="4.5703125" customWidth="1"/>
    <col min="10754" max="10754" width="57.28515625" customWidth="1"/>
    <col min="10755" max="10760" width="12.7109375" customWidth="1"/>
    <col min="11009" max="11009" width="4.5703125" customWidth="1"/>
    <col min="11010" max="11010" width="57.28515625" customWidth="1"/>
    <col min="11011" max="11016" width="12.7109375" customWidth="1"/>
    <col min="11265" max="11265" width="4.5703125" customWidth="1"/>
    <col min="11266" max="11266" width="57.28515625" customWidth="1"/>
    <col min="11267" max="11272" width="12.7109375" customWidth="1"/>
    <col min="11521" max="11521" width="4.5703125" customWidth="1"/>
    <col min="11522" max="11522" width="57.28515625" customWidth="1"/>
    <col min="11523" max="11528" width="12.7109375" customWidth="1"/>
    <col min="11777" max="11777" width="4.5703125" customWidth="1"/>
    <col min="11778" max="11778" width="57.28515625" customWidth="1"/>
    <col min="11779" max="11784" width="12.7109375" customWidth="1"/>
    <col min="12033" max="12033" width="4.5703125" customWidth="1"/>
    <col min="12034" max="12034" width="57.28515625" customWidth="1"/>
    <col min="12035" max="12040" width="12.7109375" customWidth="1"/>
    <col min="12289" max="12289" width="4.5703125" customWidth="1"/>
    <col min="12290" max="12290" width="57.28515625" customWidth="1"/>
    <col min="12291" max="12296" width="12.7109375" customWidth="1"/>
    <col min="12545" max="12545" width="4.5703125" customWidth="1"/>
    <col min="12546" max="12546" width="57.28515625" customWidth="1"/>
    <col min="12547" max="12552" width="12.7109375" customWidth="1"/>
    <col min="12801" max="12801" width="4.5703125" customWidth="1"/>
    <col min="12802" max="12802" width="57.28515625" customWidth="1"/>
    <col min="12803" max="12808" width="12.7109375" customWidth="1"/>
    <col min="13057" max="13057" width="4.5703125" customWidth="1"/>
    <col min="13058" max="13058" width="57.28515625" customWidth="1"/>
    <col min="13059" max="13064" width="12.7109375" customWidth="1"/>
    <col min="13313" max="13313" width="4.5703125" customWidth="1"/>
    <col min="13314" max="13314" width="57.28515625" customWidth="1"/>
    <col min="13315" max="13320" width="12.7109375" customWidth="1"/>
    <col min="13569" max="13569" width="4.5703125" customWidth="1"/>
    <col min="13570" max="13570" width="57.28515625" customWidth="1"/>
    <col min="13571" max="13576" width="12.7109375" customWidth="1"/>
    <col min="13825" max="13825" width="4.5703125" customWidth="1"/>
    <col min="13826" max="13826" width="57.28515625" customWidth="1"/>
    <col min="13827" max="13832" width="12.7109375" customWidth="1"/>
    <col min="14081" max="14081" width="4.5703125" customWidth="1"/>
    <col min="14082" max="14082" width="57.28515625" customWidth="1"/>
    <col min="14083" max="14088" width="12.7109375" customWidth="1"/>
    <col min="14337" max="14337" width="4.5703125" customWidth="1"/>
    <col min="14338" max="14338" width="57.28515625" customWidth="1"/>
    <col min="14339" max="14344" width="12.7109375" customWidth="1"/>
    <col min="14593" max="14593" width="4.5703125" customWidth="1"/>
    <col min="14594" max="14594" width="57.28515625" customWidth="1"/>
    <col min="14595" max="14600" width="12.7109375" customWidth="1"/>
    <col min="14849" max="14849" width="4.5703125" customWidth="1"/>
    <col min="14850" max="14850" width="57.28515625" customWidth="1"/>
    <col min="14851" max="14856" width="12.7109375" customWidth="1"/>
    <col min="15105" max="15105" width="4.5703125" customWidth="1"/>
    <col min="15106" max="15106" width="57.28515625" customWidth="1"/>
    <col min="15107" max="15112" width="12.7109375" customWidth="1"/>
    <col min="15361" max="15361" width="4.5703125" customWidth="1"/>
    <col min="15362" max="15362" width="57.28515625" customWidth="1"/>
    <col min="15363" max="15368" width="12.7109375" customWidth="1"/>
    <col min="15617" max="15617" width="4.5703125" customWidth="1"/>
    <col min="15618" max="15618" width="57.28515625" customWidth="1"/>
    <col min="15619" max="15624" width="12.7109375" customWidth="1"/>
    <col min="15873" max="15873" width="4.5703125" customWidth="1"/>
    <col min="15874" max="15874" width="57.28515625" customWidth="1"/>
    <col min="15875" max="15880" width="12.7109375" customWidth="1"/>
    <col min="16129" max="16129" width="4.5703125" customWidth="1"/>
    <col min="16130" max="16130" width="57.28515625" customWidth="1"/>
    <col min="16131" max="16136" width="12.7109375" customWidth="1"/>
  </cols>
  <sheetData>
    <row r="1" spans="1:8">
      <c r="A1" s="385" t="s">
        <v>141</v>
      </c>
      <c r="B1" s="385"/>
      <c r="C1" s="385"/>
      <c r="D1" s="385"/>
      <c r="E1" s="385"/>
      <c r="F1" s="385"/>
      <c r="G1" s="385"/>
      <c r="H1" s="385"/>
    </row>
    <row r="2" spans="1:8">
      <c r="A2" s="385" t="s">
        <v>142</v>
      </c>
      <c r="B2" s="385"/>
      <c r="C2" s="385"/>
      <c r="D2" s="385"/>
      <c r="E2" s="385"/>
      <c r="F2" s="385"/>
      <c r="G2" s="385"/>
      <c r="H2" s="385"/>
    </row>
    <row r="3" spans="1:8">
      <c r="A3" s="385" t="s">
        <v>328</v>
      </c>
      <c r="B3" s="385"/>
      <c r="C3" s="385"/>
      <c r="D3" s="385"/>
      <c r="E3" s="385"/>
      <c r="F3" s="385"/>
      <c r="G3" s="385"/>
      <c r="H3" s="385"/>
    </row>
    <row r="4" spans="1:8" s="285" customFormat="1">
      <c r="A4" s="385" t="s">
        <v>329</v>
      </c>
      <c r="B4" s="385"/>
      <c r="C4" s="385"/>
      <c r="D4" s="385"/>
      <c r="E4" s="385"/>
      <c r="F4" s="385"/>
      <c r="G4" s="385"/>
      <c r="H4" s="385"/>
    </row>
    <row r="5" spans="1:8" s="285" customFormat="1">
      <c r="A5" s="386" t="s">
        <v>173</v>
      </c>
      <c r="B5" s="386"/>
      <c r="C5" s="386"/>
      <c r="D5" s="386"/>
      <c r="E5" s="386"/>
      <c r="F5" s="386"/>
      <c r="G5" s="386"/>
      <c r="H5" s="386"/>
    </row>
    <row r="6" spans="1:8">
      <c r="A6" s="386" t="s">
        <v>330</v>
      </c>
      <c r="B6" s="386"/>
      <c r="C6" s="386"/>
      <c r="D6" s="386"/>
      <c r="E6" s="386"/>
      <c r="F6" s="386"/>
      <c r="G6" s="386"/>
      <c r="H6" s="386"/>
    </row>
    <row r="7" spans="1:8" ht="15.75" thickBot="1">
      <c r="A7" s="387" t="s">
        <v>225</v>
      </c>
      <c r="B7" s="387"/>
      <c r="C7" s="388" t="s">
        <v>331</v>
      </c>
      <c r="D7" s="388"/>
      <c r="E7" s="388"/>
      <c r="F7" s="388"/>
      <c r="G7" s="388"/>
      <c r="H7" s="388" t="s">
        <v>332</v>
      </c>
    </row>
    <row r="8" spans="1:8" ht="45.75" thickBot="1">
      <c r="A8" s="389"/>
      <c r="B8" s="389"/>
      <c r="C8" s="390" t="s">
        <v>226</v>
      </c>
      <c r="D8" s="390" t="s">
        <v>333</v>
      </c>
      <c r="E8" s="390" t="s">
        <v>257</v>
      </c>
      <c r="F8" s="390" t="s">
        <v>210</v>
      </c>
      <c r="G8" s="390" t="s">
        <v>227</v>
      </c>
      <c r="H8" s="391"/>
    </row>
    <row r="9" spans="1:8" ht="15" customHeight="1">
      <c r="A9" s="392"/>
      <c r="B9" s="392"/>
      <c r="C9" s="393">
        <v>1</v>
      </c>
      <c r="D9" s="393">
        <v>2</v>
      </c>
      <c r="E9" s="393" t="s">
        <v>334</v>
      </c>
      <c r="F9" s="393">
        <v>4</v>
      </c>
      <c r="G9" s="393">
        <v>5</v>
      </c>
      <c r="H9" s="393" t="s">
        <v>335</v>
      </c>
    </row>
    <row r="10" spans="1:8" ht="15" customHeight="1">
      <c r="A10" s="315" t="s">
        <v>336</v>
      </c>
      <c r="B10" s="316"/>
      <c r="C10" s="394">
        <f>+C11+C19+C29+'[2]EAPED NE COG (2)'!C11+'[2]EAPED NE COG (2)'!C21+'[2]EAPED NE COG (2)'!C31+'[2]EAPED NE COG (3)'!C11+'[2]EAPED NE COG (3)'!C19+'[2]EAPED NE COG (3)'!C23</f>
        <v>44543312</v>
      </c>
      <c r="D10" s="394">
        <f>+D11+D19+D29+'[2]EAPED NE COG (2)'!D11+'[2]EAPED NE COG (2)'!D21+'[2]EAPED NE COG (2)'!D31+'[2]EAPED NE COG (3)'!D11+'[2]EAPED NE COG (3)'!D19+'[2]EAPED NE COG (3)'!D23</f>
        <v>18156145</v>
      </c>
      <c r="E10" s="394">
        <f>+E11+E19+E29+'[2]EAPED NE COG (2)'!E11+'[2]EAPED NE COG (2)'!E21+'[2]EAPED NE COG (2)'!E31+'[2]EAPED NE COG (3)'!E11+'[2]EAPED NE COG (3)'!E19+'[2]EAPED NE COG (3)'!E23</f>
        <v>62699457</v>
      </c>
      <c r="F10" s="394">
        <f>+F11+F19+F29+'[2]EAPED NE COG (2)'!F11+'[2]EAPED NE COG (2)'!F21+'[2]EAPED NE COG (2)'!F31+'[2]EAPED NE COG (3)'!F11+'[2]EAPED NE COG (3)'!F19+'[2]EAPED NE COG (3)'!F23</f>
        <v>41956161</v>
      </c>
      <c r="G10" s="394">
        <f>+G11+G19+G29+'[2]EAPED NE COG (2)'!G11+'[2]EAPED NE COG (2)'!G21+'[2]EAPED NE COG (2)'!G31+'[2]EAPED NE COG (3)'!G11+'[2]EAPED NE COG (3)'!G19+'[2]EAPED NE COG (3)'!G23</f>
        <v>40298814</v>
      </c>
      <c r="H10" s="394">
        <f>+H11+H19+H29+'[2]EAPED NE COG (2)'!H11+'[2]EAPED NE COG (2)'!H21+'[2]EAPED NE COG (2)'!H31+'[2]EAPED NE COG (3)'!H11+'[2]EAPED NE COG (3)'!H19+'[2]EAPED NE COG (3)'!H23</f>
        <v>20743295</v>
      </c>
    </row>
    <row r="11" spans="1:8" ht="15" customHeight="1">
      <c r="A11" s="315" t="s">
        <v>337</v>
      </c>
      <c r="B11" s="316"/>
      <c r="C11" s="394">
        <f>SUM(C12:C18)</f>
        <v>21245149</v>
      </c>
      <c r="D11" s="394">
        <f>SUM(D12:D18)+1</f>
        <v>1699076</v>
      </c>
      <c r="E11" s="394">
        <f>SUM(E12:E18)+1</f>
        <v>22944225</v>
      </c>
      <c r="F11" s="394">
        <f>SUM(F12:F18)+1</f>
        <v>21977246</v>
      </c>
      <c r="G11" s="394">
        <f>SUM(G12:G18)</f>
        <v>20948298</v>
      </c>
      <c r="H11" s="394">
        <f>SUM(H12:H18)+1</f>
        <v>966979</v>
      </c>
    </row>
    <row r="12" spans="1:8" ht="15" customHeight="1">
      <c r="A12" s="322"/>
      <c r="B12" s="395" t="s">
        <v>338</v>
      </c>
      <c r="C12" s="396">
        <v>5890044</v>
      </c>
      <c r="D12" s="396">
        <v>476093</v>
      </c>
      <c r="E12" s="396">
        <f>C12+D12</f>
        <v>6366137</v>
      </c>
      <c r="F12" s="396">
        <v>5934608</v>
      </c>
      <c r="G12" s="396">
        <v>5938905</v>
      </c>
      <c r="H12" s="396">
        <f t="shared" ref="H12:H17" si="0">E12-F12</f>
        <v>431529</v>
      </c>
    </row>
    <row r="13" spans="1:8" ht="15" customHeight="1">
      <c r="A13" s="322"/>
      <c r="B13" s="395" t="s">
        <v>339</v>
      </c>
      <c r="C13" s="396">
        <v>0</v>
      </c>
      <c r="D13" s="396">
        <v>0</v>
      </c>
      <c r="E13" s="396">
        <f t="shared" ref="E13:E18" si="1">C13+D13</f>
        <v>0</v>
      </c>
      <c r="F13" s="396">
        <v>0</v>
      </c>
      <c r="G13" s="396">
        <v>0</v>
      </c>
      <c r="H13" s="396">
        <f t="shared" si="0"/>
        <v>0</v>
      </c>
    </row>
    <row r="14" spans="1:8" ht="15" customHeight="1">
      <c r="A14" s="322"/>
      <c r="B14" s="395" t="s">
        <v>340</v>
      </c>
      <c r="C14" s="396">
        <v>1268688</v>
      </c>
      <c r="D14" s="397">
        <v>-37550</v>
      </c>
      <c r="E14" s="396">
        <f t="shared" si="1"/>
        <v>1231138</v>
      </c>
      <c r="F14" s="396">
        <v>1209221</v>
      </c>
      <c r="G14" s="396">
        <v>1209221</v>
      </c>
      <c r="H14" s="396">
        <f t="shared" si="0"/>
        <v>21917</v>
      </c>
    </row>
    <row r="15" spans="1:8" ht="15" customHeight="1">
      <c r="A15" s="322"/>
      <c r="B15" s="395" t="s">
        <v>341</v>
      </c>
      <c r="C15" s="396">
        <v>7269808</v>
      </c>
      <c r="D15" s="396">
        <v>416816</v>
      </c>
      <c r="E15" s="396">
        <f t="shared" si="1"/>
        <v>7686624</v>
      </c>
      <c r="F15" s="396">
        <v>7262548</v>
      </c>
      <c r="G15" s="396">
        <v>6229304</v>
      </c>
      <c r="H15" s="396">
        <f t="shared" si="0"/>
        <v>424076</v>
      </c>
    </row>
    <row r="16" spans="1:8" ht="15" customHeight="1">
      <c r="A16" s="322"/>
      <c r="B16" s="395" t="s">
        <v>342</v>
      </c>
      <c r="C16" s="396">
        <v>6345897</v>
      </c>
      <c r="D16" s="396">
        <v>1215188</v>
      </c>
      <c r="E16" s="396">
        <f t="shared" si="1"/>
        <v>7561085</v>
      </c>
      <c r="F16" s="396">
        <v>7481962</v>
      </c>
      <c r="G16" s="396">
        <v>7481962</v>
      </c>
      <c r="H16" s="396">
        <f t="shared" si="0"/>
        <v>79123</v>
      </c>
    </row>
    <row r="17" spans="1:8" ht="15" customHeight="1">
      <c r="A17" s="322"/>
      <c r="B17" s="395" t="s">
        <v>343</v>
      </c>
      <c r="C17" s="396">
        <v>0</v>
      </c>
      <c r="D17" s="396">
        <v>0</v>
      </c>
      <c r="E17" s="396">
        <f t="shared" si="1"/>
        <v>0</v>
      </c>
      <c r="F17" s="396">
        <v>0</v>
      </c>
      <c r="G17" s="396">
        <v>0</v>
      </c>
      <c r="H17" s="396">
        <f t="shared" si="0"/>
        <v>0</v>
      </c>
    </row>
    <row r="18" spans="1:8" ht="15" customHeight="1">
      <c r="A18" s="322"/>
      <c r="B18" s="395" t="s">
        <v>344</v>
      </c>
      <c r="C18" s="396">
        <v>470712</v>
      </c>
      <c r="D18" s="397">
        <v>-371472</v>
      </c>
      <c r="E18" s="396">
        <f t="shared" si="1"/>
        <v>99240</v>
      </c>
      <c r="F18" s="396">
        <v>88906</v>
      </c>
      <c r="G18" s="396">
        <v>88906</v>
      </c>
      <c r="H18" s="396">
        <f>E18-F18-1</f>
        <v>10333</v>
      </c>
    </row>
    <row r="19" spans="1:8" ht="15" customHeight="1">
      <c r="A19" s="315" t="s">
        <v>345</v>
      </c>
      <c r="B19" s="316"/>
      <c r="C19" s="394">
        <f>SUM(C20:C28)</f>
        <v>6617907</v>
      </c>
      <c r="D19" s="394">
        <f>SUM(D20:D28)-1</f>
        <v>5718669</v>
      </c>
      <c r="E19" s="394">
        <f>SUM(E20:E28)-1</f>
        <v>12336576</v>
      </c>
      <c r="F19" s="394">
        <f>SUM(F20:F28)</f>
        <v>4658363</v>
      </c>
      <c r="G19" s="394">
        <f>SUM(G20:G28)</f>
        <v>4154190</v>
      </c>
      <c r="H19" s="394">
        <f>SUM(H20:H28)-1</f>
        <v>7678212</v>
      </c>
    </row>
    <row r="20" spans="1:8" ht="15" customHeight="1">
      <c r="A20" s="322"/>
      <c r="B20" s="395" t="s">
        <v>346</v>
      </c>
      <c r="C20" s="396">
        <v>675260</v>
      </c>
      <c r="D20" s="396">
        <v>376249</v>
      </c>
      <c r="E20" s="396">
        <f>C20+D20</f>
        <v>1051509</v>
      </c>
      <c r="F20" s="396">
        <v>921116</v>
      </c>
      <c r="G20" s="396">
        <v>684856</v>
      </c>
      <c r="H20" s="396">
        <f>E20-F20</f>
        <v>130393</v>
      </c>
    </row>
    <row r="21" spans="1:8" ht="15" customHeight="1">
      <c r="A21" s="322"/>
      <c r="B21" s="395" t="s">
        <v>347</v>
      </c>
      <c r="C21" s="396">
        <v>7650</v>
      </c>
      <c r="D21" s="396">
        <v>616950</v>
      </c>
      <c r="E21" s="396">
        <f t="shared" ref="E21:E28" si="2">C21+D21</f>
        <v>624600</v>
      </c>
      <c r="F21" s="396">
        <v>434752</v>
      </c>
      <c r="G21" s="396">
        <v>276974</v>
      </c>
      <c r="H21" s="396">
        <f t="shared" ref="H21:H28" si="3">E21-F21</f>
        <v>189848</v>
      </c>
    </row>
    <row r="22" spans="1:8" ht="15" customHeight="1">
      <c r="A22" s="322"/>
      <c r="B22" s="395" t="s">
        <v>348</v>
      </c>
      <c r="C22" s="396">
        <v>0</v>
      </c>
      <c r="D22" s="396">
        <v>66851</v>
      </c>
      <c r="E22" s="396">
        <f t="shared" si="2"/>
        <v>66851</v>
      </c>
      <c r="F22" s="396">
        <v>66851</v>
      </c>
      <c r="G22" s="396">
        <v>66851</v>
      </c>
      <c r="H22" s="396">
        <f t="shared" si="3"/>
        <v>0</v>
      </c>
    </row>
    <row r="23" spans="1:8" ht="15" customHeight="1">
      <c r="A23" s="322"/>
      <c r="B23" s="395" t="s">
        <v>349</v>
      </c>
      <c r="C23" s="396">
        <v>3667334</v>
      </c>
      <c r="D23" s="397">
        <v>-28329</v>
      </c>
      <c r="E23" s="396">
        <f t="shared" si="2"/>
        <v>3639005</v>
      </c>
      <c r="F23" s="396">
        <v>146220</v>
      </c>
      <c r="G23" s="396">
        <v>140049</v>
      </c>
      <c r="H23" s="396">
        <f t="shared" si="3"/>
        <v>3492785</v>
      </c>
    </row>
    <row r="24" spans="1:8" ht="15" customHeight="1">
      <c r="A24" s="322"/>
      <c r="B24" s="395" t="s">
        <v>350</v>
      </c>
      <c r="C24" s="396">
        <v>1011405</v>
      </c>
      <c r="D24" s="397">
        <v>-120664</v>
      </c>
      <c r="E24" s="396">
        <f t="shared" si="2"/>
        <v>890741</v>
      </c>
      <c r="F24" s="396">
        <v>49228</v>
      </c>
      <c r="G24" s="396">
        <v>19865</v>
      </c>
      <c r="H24" s="396">
        <f t="shared" si="3"/>
        <v>841513</v>
      </c>
    </row>
    <row r="25" spans="1:8" ht="15" customHeight="1">
      <c r="A25" s="322"/>
      <c r="B25" s="395" t="s">
        <v>351</v>
      </c>
      <c r="C25" s="396">
        <v>1106880</v>
      </c>
      <c r="D25" s="397">
        <v>-301956</v>
      </c>
      <c r="E25" s="396">
        <f t="shared" si="2"/>
        <v>804924</v>
      </c>
      <c r="F25" s="396">
        <v>706715</v>
      </c>
      <c r="G25" s="396">
        <v>702964</v>
      </c>
      <c r="H25" s="396">
        <f>E25-F25-1</f>
        <v>98208</v>
      </c>
    </row>
    <row r="26" spans="1:8" ht="15" customHeight="1">
      <c r="A26" s="322"/>
      <c r="B26" s="395" t="s">
        <v>352</v>
      </c>
      <c r="C26" s="396">
        <v>0</v>
      </c>
      <c r="D26" s="396">
        <v>5110320</v>
      </c>
      <c r="E26" s="396">
        <f t="shared" si="2"/>
        <v>5110320</v>
      </c>
      <c r="F26" s="396">
        <v>2253225</v>
      </c>
      <c r="G26" s="396">
        <v>2206102</v>
      </c>
      <c r="H26" s="396">
        <f t="shared" si="3"/>
        <v>2857095</v>
      </c>
    </row>
    <row r="27" spans="1:8" ht="15" customHeight="1">
      <c r="A27" s="322"/>
      <c r="B27" s="395" t="s">
        <v>353</v>
      </c>
      <c r="C27" s="396">
        <v>0</v>
      </c>
      <c r="D27" s="396">
        <v>0</v>
      </c>
      <c r="E27" s="396">
        <f t="shared" si="2"/>
        <v>0</v>
      </c>
      <c r="F27" s="396">
        <v>0</v>
      </c>
      <c r="G27" s="396">
        <v>0</v>
      </c>
      <c r="H27" s="396">
        <f t="shared" si="3"/>
        <v>0</v>
      </c>
    </row>
    <row r="28" spans="1:8" ht="15" customHeight="1">
      <c r="A28" s="322"/>
      <c r="B28" s="395" t="s">
        <v>354</v>
      </c>
      <c r="C28" s="396">
        <v>149378</v>
      </c>
      <c r="D28" s="398">
        <v>-751</v>
      </c>
      <c r="E28" s="396">
        <f t="shared" si="2"/>
        <v>148627</v>
      </c>
      <c r="F28" s="396">
        <v>80256</v>
      </c>
      <c r="G28" s="396">
        <v>56529</v>
      </c>
      <c r="H28" s="396">
        <f t="shared" si="3"/>
        <v>68371</v>
      </c>
    </row>
    <row r="29" spans="1:8" ht="15" customHeight="1">
      <c r="A29" s="315" t="s">
        <v>355</v>
      </c>
      <c r="B29" s="316"/>
      <c r="C29" s="394">
        <f>SUM(C30:C38)</f>
        <v>10244256</v>
      </c>
      <c r="D29" s="399">
        <f>SUM(D30:D38)-1</f>
        <v>-75909</v>
      </c>
      <c r="E29" s="394">
        <f>SUM(E30:E38)-1</f>
        <v>10168347</v>
      </c>
      <c r="F29" s="394">
        <f>SUM(F30:F38)</f>
        <v>3289148</v>
      </c>
      <c r="G29" s="394">
        <f>SUM(G30:G38)+1</f>
        <v>3188651</v>
      </c>
      <c r="H29" s="394">
        <f>SUM(H30:H38)-1</f>
        <v>6879199</v>
      </c>
    </row>
    <row r="30" spans="1:8" ht="15" customHeight="1">
      <c r="A30" s="322"/>
      <c r="B30" s="395" t="s">
        <v>356</v>
      </c>
      <c r="C30" s="396">
        <v>9067018</v>
      </c>
      <c r="D30" s="397">
        <v>-1120822</v>
      </c>
      <c r="E30" s="396">
        <f>C30+D30</f>
        <v>7946196</v>
      </c>
      <c r="F30" s="396">
        <v>1563284</v>
      </c>
      <c r="G30" s="396">
        <v>1553093</v>
      </c>
      <c r="H30" s="396">
        <f>E30-F30</f>
        <v>6382912</v>
      </c>
    </row>
    <row r="31" spans="1:8" ht="15" customHeight="1">
      <c r="A31" s="322"/>
      <c r="B31" s="395" t="s">
        <v>357</v>
      </c>
      <c r="C31" s="396">
        <v>68120</v>
      </c>
      <c r="D31" s="396">
        <v>31731</v>
      </c>
      <c r="E31" s="396">
        <f t="shared" ref="E31:E38" si="4">C31+D31</f>
        <v>99851</v>
      </c>
      <c r="F31" s="396">
        <v>37199</v>
      </c>
      <c r="G31" s="396">
        <v>37199</v>
      </c>
      <c r="H31" s="396">
        <f>E31-F31+1</f>
        <v>62653</v>
      </c>
    </row>
    <row r="32" spans="1:8" ht="15" customHeight="1">
      <c r="A32" s="322"/>
      <c r="B32" s="395" t="s">
        <v>358</v>
      </c>
      <c r="C32" s="396">
        <v>473400</v>
      </c>
      <c r="D32" s="396">
        <v>302079</v>
      </c>
      <c r="E32" s="396">
        <f t="shared" si="4"/>
        <v>775479</v>
      </c>
      <c r="F32" s="396">
        <v>654487</v>
      </c>
      <c r="G32" s="396">
        <v>615487</v>
      </c>
      <c r="H32" s="396">
        <f t="shared" ref="H32:H38" si="5">E32-F32</f>
        <v>120992</v>
      </c>
    </row>
    <row r="33" spans="1:8" ht="15" customHeight="1">
      <c r="A33" s="322"/>
      <c r="B33" s="395" t="s">
        <v>359</v>
      </c>
      <c r="C33" s="396">
        <v>378334</v>
      </c>
      <c r="D33" s="396">
        <v>5614</v>
      </c>
      <c r="E33" s="396">
        <f t="shared" si="4"/>
        <v>383948</v>
      </c>
      <c r="F33" s="396">
        <v>375761</v>
      </c>
      <c r="G33" s="396">
        <v>376341</v>
      </c>
      <c r="H33" s="396">
        <f>E33-F33-1</f>
        <v>8186</v>
      </c>
    </row>
    <row r="34" spans="1:8" ht="15" customHeight="1">
      <c r="A34" s="322"/>
      <c r="B34" s="395" t="s">
        <v>360</v>
      </c>
      <c r="C34" s="396">
        <v>257384</v>
      </c>
      <c r="D34" s="396">
        <v>87</v>
      </c>
      <c r="E34" s="396">
        <f t="shared" si="4"/>
        <v>257471</v>
      </c>
      <c r="F34" s="396">
        <v>165831</v>
      </c>
      <c r="G34" s="396">
        <v>118537</v>
      </c>
      <c r="H34" s="396">
        <f t="shared" si="5"/>
        <v>91640</v>
      </c>
    </row>
    <row r="35" spans="1:8" ht="15" customHeight="1">
      <c r="A35" s="322"/>
      <c r="B35" s="395" t="s">
        <v>361</v>
      </c>
      <c r="C35" s="396">
        <v>0</v>
      </c>
      <c r="D35" s="396">
        <v>11043</v>
      </c>
      <c r="E35" s="396">
        <f t="shared" si="4"/>
        <v>11043</v>
      </c>
      <c r="F35" s="396">
        <v>11043</v>
      </c>
      <c r="G35" s="396">
        <v>11043</v>
      </c>
      <c r="H35" s="396">
        <f t="shared" si="5"/>
        <v>0</v>
      </c>
    </row>
    <row r="36" spans="1:8" ht="15" customHeight="1">
      <c r="A36" s="322"/>
      <c r="B36" s="395" t="s">
        <v>362</v>
      </c>
      <c r="C36" s="396">
        <v>0</v>
      </c>
      <c r="D36" s="396">
        <v>391197</v>
      </c>
      <c r="E36" s="396">
        <v>391197</v>
      </c>
      <c r="F36" s="396">
        <v>333788</v>
      </c>
      <c r="G36" s="396">
        <v>329407</v>
      </c>
      <c r="H36" s="396">
        <f t="shared" si="5"/>
        <v>57409</v>
      </c>
    </row>
    <row r="37" spans="1:8" ht="15" customHeight="1">
      <c r="A37" s="322"/>
      <c r="B37" s="395" t="s">
        <v>363</v>
      </c>
      <c r="C37" s="396">
        <v>0</v>
      </c>
      <c r="D37" s="396">
        <v>0</v>
      </c>
      <c r="E37" s="396">
        <f t="shared" si="4"/>
        <v>0</v>
      </c>
      <c r="F37" s="396">
        <v>0</v>
      </c>
      <c r="G37" s="396">
        <v>0</v>
      </c>
      <c r="H37" s="396">
        <f t="shared" si="5"/>
        <v>0</v>
      </c>
    </row>
    <row r="38" spans="1:8" s="402" customFormat="1" ht="20.100000000000001" customHeight="1">
      <c r="A38" s="400"/>
      <c r="B38" s="401" t="s">
        <v>364</v>
      </c>
      <c r="C38" s="396">
        <v>0</v>
      </c>
      <c r="D38" s="396">
        <v>303163</v>
      </c>
      <c r="E38" s="396">
        <f t="shared" si="4"/>
        <v>303163</v>
      </c>
      <c r="F38" s="396">
        <v>147755</v>
      </c>
      <c r="G38" s="396">
        <v>147543</v>
      </c>
      <c r="H38" s="396">
        <f t="shared" si="5"/>
        <v>155408</v>
      </c>
    </row>
    <row r="39" spans="1:8">
      <c r="A39" s="403"/>
      <c r="B39" s="404" t="s">
        <v>365</v>
      </c>
      <c r="C39" s="405">
        <f t="shared" ref="C39:H39" si="6">+C11+C19+C29</f>
        <v>38107312</v>
      </c>
      <c r="D39" s="405">
        <f t="shared" si="6"/>
        <v>7341836</v>
      </c>
      <c r="E39" s="405">
        <f t="shared" si="6"/>
        <v>45449148</v>
      </c>
      <c r="F39" s="405">
        <f t="shared" si="6"/>
        <v>29924757</v>
      </c>
      <c r="G39" s="405">
        <f t="shared" si="6"/>
        <v>28291139</v>
      </c>
      <c r="H39" s="405">
        <f t="shared" si="6"/>
        <v>15524390</v>
      </c>
    </row>
    <row r="40" spans="1:8">
      <c r="C40" s="406"/>
      <c r="D40" s="406"/>
      <c r="E40" s="406"/>
      <c r="F40" s="406"/>
      <c r="G40" s="406"/>
      <c r="H40" s="406"/>
    </row>
    <row r="41" spans="1:8">
      <c r="C41" s="407"/>
      <c r="D41" s="407"/>
      <c r="E41" s="407"/>
      <c r="F41" s="407"/>
      <c r="G41" s="407"/>
      <c r="H41" s="407"/>
    </row>
    <row r="42" spans="1:8">
      <c r="C42" s="407"/>
      <c r="D42" s="407"/>
      <c r="E42" s="407"/>
      <c r="F42" s="407"/>
      <c r="G42" s="407"/>
      <c r="H42" s="407"/>
    </row>
    <row r="44" spans="1:8">
      <c r="C44" s="407"/>
      <c r="D44" s="407"/>
      <c r="E44" s="407"/>
      <c r="F44" s="407"/>
      <c r="G44" s="407"/>
      <c r="H44" s="407"/>
    </row>
  </sheetData>
  <sheetProtection selectLockedCells="1"/>
  <mergeCells count="13">
    <mergeCell ref="A29:B29"/>
    <mergeCell ref="A7:B9"/>
    <mergeCell ref="C7:G7"/>
    <mergeCell ref="H7:H8"/>
    <mergeCell ref="A10:B10"/>
    <mergeCell ref="A11:B11"/>
    <mergeCell ref="A19:B19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3" orientation="landscape" horizontalDpi="300" verticalDpi="300" r:id="rId1"/>
  <headerFooter>
    <oddFooter>&amp;R&amp;8LDF /6.&amp;P</oddFooter>
  </headerFooter>
  <rowBreaks count="3" manualBreakCount="3">
    <brk id="3" max="7" man="1"/>
    <brk id="26" max="16383" man="1"/>
    <brk id="31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topLeftCell="A10" zoomScaleSheetLayoutView="100" workbookViewId="0">
      <selection activeCell="H11" sqref="H11:H15"/>
    </sheetView>
  </sheetViews>
  <sheetFormatPr baseColWidth="10" defaultRowHeight="15"/>
  <cols>
    <col min="1" max="1" width="4.5703125" style="299" customWidth="1"/>
    <col min="2" max="2" width="57.28515625" style="299" customWidth="1"/>
    <col min="3" max="8" width="12.7109375" style="299" customWidth="1"/>
    <col min="257" max="257" width="4.5703125" customWidth="1"/>
    <col min="258" max="258" width="57.28515625" customWidth="1"/>
    <col min="259" max="264" width="12.7109375" customWidth="1"/>
    <col min="513" max="513" width="4.5703125" customWidth="1"/>
    <col min="514" max="514" width="57.28515625" customWidth="1"/>
    <col min="515" max="520" width="12.7109375" customWidth="1"/>
    <col min="769" max="769" width="4.5703125" customWidth="1"/>
    <col min="770" max="770" width="57.28515625" customWidth="1"/>
    <col min="771" max="776" width="12.7109375" customWidth="1"/>
    <col min="1025" max="1025" width="4.5703125" customWidth="1"/>
    <col min="1026" max="1026" width="57.28515625" customWidth="1"/>
    <col min="1027" max="1032" width="12.7109375" customWidth="1"/>
    <col min="1281" max="1281" width="4.5703125" customWidth="1"/>
    <col min="1282" max="1282" width="57.28515625" customWidth="1"/>
    <col min="1283" max="1288" width="12.7109375" customWidth="1"/>
    <col min="1537" max="1537" width="4.5703125" customWidth="1"/>
    <col min="1538" max="1538" width="57.28515625" customWidth="1"/>
    <col min="1539" max="1544" width="12.7109375" customWidth="1"/>
    <col min="1793" max="1793" width="4.5703125" customWidth="1"/>
    <col min="1794" max="1794" width="57.28515625" customWidth="1"/>
    <col min="1795" max="1800" width="12.7109375" customWidth="1"/>
    <col min="2049" max="2049" width="4.5703125" customWidth="1"/>
    <col min="2050" max="2050" width="57.28515625" customWidth="1"/>
    <col min="2051" max="2056" width="12.7109375" customWidth="1"/>
    <col min="2305" max="2305" width="4.5703125" customWidth="1"/>
    <col min="2306" max="2306" width="57.28515625" customWidth="1"/>
    <col min="2307" max="2312" width="12.7109375" customWidth="1"/>
    <col min="2561" max="2561" width="4.5703125" customWidth="1"/>
    <col min="2562" max="2562" width="57.28515625" customWidth="1"/>
    <col min="2563" max="2568" width="12.7109375" customWidth="1"/>
    <col min="2817" max="2817" width="4.5703125" customWidth="1"/>
    <col min="2818" max="2818" width="57.28515625" customWidth="1"/>
    <col min="2819" max="2824" width="12.7109375" customWidth="1"/>
    <col min="3073" max="3073" width="4.5703125" customWidth="1"/>
    <col min="3074" max="3074" width="57.28515625" customWidth="1"/>
    <col min="3075" max="3080" width="12.7109375" customWidth="1"/>
    <col min="3329" max="3329" width="4.5703125" customWidth="1"/>
    <col min="3330" max="3330" width="57.28515625" customWidth="1"/>
    <col min="3331" max="3336" width="12.7109375" customWidth="1"/>
    <col min="3585" max="3585" width="4.5703125" customWidth="1"/>
    <col min="3586" max="3586" width="57.28515625" customWidth="1"/>
    <col min="3587" max="3592" width="12.7109375" customWidth="1"/>
    <col min="3841" max="3841" width="4.5703125" customWidth="1"/>
    <col min="3842" max="3842" width="57.28515625" customWidth="1"/>
    <col min="3843" max="3848" width="12.7109375" customWidth="1"/>
    <col min="4097" max="4097" width="4.5703125" customWidth="1"/>
    <col min="4098" max="4098" width="57.28515625" customWidth="1"/>
    <col min="4099" max="4104" width="12.7109375" customWidth="1"/>
    <col min="4353" max="4353" width="4.5703125" customWidth="1"/>
    <col min="4354" max="4354" width="57.28515625" customWidth="1"/>
    <col min="4355" max="4360" width="12.7109375" customWidth="1"/>
    <col min="4609" max="4609" width="4.5703125" customWidth="1"/>
    <col min="4610" max="4610" width="57.28515625" customWidth="1"/>
    <col min="4611" max="4616" width="12.7109375" customWidth="1"/>
    <col min="4865" max="4865" width="4.5703125" customWidth="1"/>
    <col min="4866" max="4866" width="57.28515625" customWidth="1"/>
    <col min="4867" max="4872" width="12.7109375" customWidth="1"/>
    <col min="5121" max="5121" width="4.5703125" customWidth="1"/>
    <col min="5122" max="5122" width="57.28515625" customWidth="1"/>
    <col min="5123" max="5128" width="12.7109375" customWidth="1"/>
    <col min="5377" max="5377" width="4.5703125" customWidth="1"/>
    <col min="5378" max="5378" width="57.28515625" customWidth="1"/>
    <col min="5379" max="5384" width="12.7109375" customWidth="1"/>
    <col min="5633" max="5633" width="4.5703125" customWidth="1"/>
    <col min="5634" max="5634" width="57.28515625" customWidth="1"/>
    <col min="5635" max="5640" width="12.7109375" customWidth="1"/>
    <col min="5889" max="5889" width="4.5703125" customWidth="1"/>
    <col min="5890" max="5890" width="57.28515625" customWidth="1"/>
    <col min="5891" max="5896" width="12.7109375" customWidth="1"/>
    <col min="6145" max="6145" width="4.5703125" customWidth="1"/>
    <col min="6146" max="6146" width="57.28515625" customWidth="1"/>
    <col min="6147" max="6152" width="12.7109375" customWidth="1"/>
    <col min="6401" max="6401" width="4.5703125" customWidth="1"/>
    <col min="6402" max="6402" width="57.28515625" customWidth="1"/>
    <col min="6403" max="6408" width="12.7109375" customWidth="1"/>
    <col min="6657" max="6657" width="4.5703125" customWidth="1"/>
    <col min="6658" max="6658" width="57.28515625" customWidth="1"/>
    <col min="6659" max="6664" width="12.7109375" customWidth="1"/>
    <col min="6913" max="6913" width="4.5703125" customWidth="1"/>
    <col min="6914" max="6914" width="57.28515625" customWidth="1"/>
    <col min="6915" max="6920" width="12.7109375" customWidth="1"/>
    <col min="7169" max="7169" width="4.5703125" customWidth="1"/>
    <col min="7170" max="7170" width="57.28515625" customWidth="1"/>
    <col min="7171" max="7176" width="12.7109375" customWidth="1"/>
    <col min="7425" max="7425" width="4.5703125" customWidth="1"/>
    <col min="7426" max="7426" width="57.28515625" customWidth="1"/>
    <col min="7427" max="7432" width="12.7109375" customWidth="1"/>
    <col min="7681" max="7681" width="4.5703125" customWidth="1"/>
    <col min="7682" max="7682" width="57.28515625" customWidth="1"/>
    <col min="7683" max="7688" width="12.7109375" customWidth="1"/>
    <col min="7937" max="7937" width="4.5703125" customWidth="1"/>
    <col min="7938" max="7938" width="57.28515625" customWidth="1"/>
    <col min="7939" max="7944" width="12.7109375" customWidth="1"/>
    <col min="8193" max="8193" width="4.5703125" customWidth="1"/>
    <col min="8194" max="8194" width="57.28515625" customWidth="1"/>
    <col min="8195" max="8200" width="12.7109375" customWidth="1"/>
    <col min="8449" max="8449" width="4.5703125" customWidth="1"/>
    <col min="8450" max="8450" width="57.28515625" customWidth="1"/>
    <col min="8451" max="8456" width="12.7109375" customWidth="1"/>
    <col min="8705" max="8705" width="4.5703125" customWidth="1"/>
    <col min="8706" max="8706" width="57.28515625" customWidth="1"/>
    <col min="8707" max="8712" width="12.7109375" customWidth="1"/>
    <col min="8961" max="8961" width="4.5703125" customWidth="1"/>
    <col min="8962" max="8962" width="57.28515625" customWidth="1"/>
    <col min="8963" max="8968" width="12.7109375" customWidth="1"/>
    <col min="9217" max="9217" width="4.5703125" customWidth="1"/>
    <col min="9218" max="9218" width="57.28515625" customWidth="1"/>
    <col min="9219" max="9224" width="12.7109375" customWidth="1"/>
    <col min="9473" max="9473" width="4.5703125" customWidth="1"/>
    <col min="9474" max="9474" width="57.28515625" customWidth="1"/>
    <col min="9475" max="9480" width="12.7109375" customWidth="1"/>
    <col min="9729" max="9729" width="4.5703125" customWidth="1"/>
    <col min="9730" max="9730" width="57.28515625" customWidth="1"/>
    <col min="9731" max="9736" width="12.7109375" customWidth="1"/>
    <col min="9985" max="9985" width="4.5703125" customWidth="1"/>
    <col min="9986" max="9986" width="57.28515625" customWidth="1"/>
    <col min="9987" max="9992" width="12.7109375" customWidth="1"/>
    <col min="10241" max="10241" width="4.5703125" customWidth="1"/>
    <col min="10242" max="10242" width="57.28515625" customWidth="1"/>
    <col min="10243" max="10248" width="12.7109375" customWidth="1"/>
    <col min="10497" max="10497" width="4.5703125" customWidth="1"/>
    <col min="10498" max="10498" width="57.28515625" customWidth="1"/>
    <col min="10499" max="10504" width="12.7109375" customWidth="1"/>
    <col min="10753" max="10753" width="4.5703125" customWidth="1"/>
    <col min="10754" max="10754" width="57.28515625" customWidth="1"/>
    <col min="10755" max="10760" width="12.7109375" customWidth="1"/>
    <col min="11009" max="11009" width="4.5703125" customWidth="1"/>
    <col min="11010" max="11010" width="57.28515625" customWidth="1"/>
    <col min="11011" max="11016" width="12.7109375" customWidth="1"/>
    <col min="11265" max="11265" width="4.5703125" customWidth="1"/>
    <col min="11266" max="11266" width="57.28515625" customWidth="1"/>
    <col min="11267" max="11272" width="12.7109375" customWidth="1"/>
    <col min="11521" max="11521" width="4.5703125" customWidth="1"/>
    <col min="11522" max="11522" width="57.28515625" customWidth="1"/>
    <col min="11523" max="11528" width="12.7109375" customWidth="1"/>
    <col min="11777" max="11777" width="4.5703125" customWidth="1"/>
    <col min="11778" max="11778" width="57.28515625" customWidth="1"/>
    <col min="11779" max="11784" width="12.7109375" customWidth="1"/>
    <col min="12033" max="12033" width="4.5703125" customWidth="1"/>
    <col min="12034" max="12034" width="57.28515625" customWidth="1"/>
    <col min="12035" max="12040" width="12.7109375" customWidth="1"/>
    <col min="12289" max="12289" width="4.5703125" customWidth="1"/>
    <col min="12290" max="12290" width="57.28515625" customWidth="1"/>
    <col min="12291" max="12296" width="12.7109375" customWidth="1"/>
    <col min="12545" max="12545" width="4.5703125" customWidth="1"/>
    <col min="12546" max="12546" width="57.28515625" customWidth="1"/>
    <col min="12547" max="12552" width="12.7109375" customWidth="1"/>
    <col min="12801" max="12801" width="4.5703125" customWidth="1"/>
    <col min="12802" max="12802" width="57.28515625" customWidth="1"/>
    <col min="12803" max="12808" width="12.7109375" customWidth="1"/>
    <col min="13057" max="13057" width="4.5703125" customWidth="1"/>
    <col min="13058" max="13058" width="57.28515625" customWidth="1"/>
    <col min="13059" max="13064" width="12.7109375" customWidth="1"/>
    <col min="13313" max="13313" width="4.5703125" customWidth="1"/>
    <col min="13314" max="13314" width="57.28515625" customWidth="1"/>
    <col min="13315" max="13320" width="12.7109375" customWidth="1"/>
    <col min="13569" max="13569" width="4.5703125" customWidth="1"/>
    <col min="13570" max="13570" width="57.28515625" customWidth="1"/>
    <col min="13571" max="13576" width="12.7109375" customWidth="1"/>
    <col min="13825" max="13825" width="4.5703125" customWidth="1"/>
    <col min="13826" max="13826" width="57.28515625" customWidth="1"/>
    <col min="13827" max="13832" width="12.7109375" customWidth="1"/>
    <col min="14081" max="14081" width="4.5703125" customWidth="1"/>
    <col min="14082" max="14082" width="57.28515625" customWidth="1"/>
    <col min="14083" max="14088" width="12.7109375" customWidth="1"/>
    <col min="14337" max="14337" width="4.5703125" customWidth="1"/>
    <col min="14338" max="14338" width="57.28515625" customWidth="1"/>
    <col min="14339" max="14344" width="12.7109375" customWidth="1"/>
    <col min="14593" max="14593" width="4.5703125" customWidth="1"/>
    <col min="14594" max="14594" width="57.28515625" customWidth="1"/>
    <col min="14595" max="14600" width="12.7109375" customWidth="1"/>
    <col min="14849" max="14849" width="4.5703125" customWidth="1"/>
    <col min="14850" max="14850" width="57.28515625" customWidth="1"/>
    <col min="14851" max="14856" width="12.7109375" customWidth="1"/>
    <col min="15105" max="15105" width="4.5703125" customWidth="1"/>
    <col min="15106" max="15106" width="57.28515625" customWidth="1"/>
    <col min="15107" max="15112" width="12.7109375" customWidth="1"/>
    <col min="15361" max="15361" width="4.5703125" customWidth="1"/>
    <col min="15362" max="15362" width="57.28515625" customWidth="1"/>
    <col min="15363" max="15368" width="12.7109375" customWidth="1"/>
    <col min="15617" max="15617" width="4.5703125" customWidth="1"/>
    <col min="15618" max="15618" width="57.28515625" customWidth="1"/>
    <col min="15619" max="15624" width="12.7109375" customWidth="1"/>
    <col min="15873" max="15873" width="4.5703125" customWidth="1"/>
    <col min="15874" max="15874" width="57.28515625" customWidth="1"/>
    <col min="15875" max="15880" width="12.7109375" customWidth="1"/>
    <col min="16129" max="16129" width="4.5703125" customWidth="1"/>
    <col min="16130" max="16130" width="57.28515625" customWidth="1"/>
    <col min="16131" max="16136" width="12.7109375" customWidth="1"/>
  </cols>
  <sheetData>
    <row r="1" spans="1:8">
      <c r="A1" s="385" t="s">
        <v>141</v>
      </c>
      <c r="B1" s="385"/>
      <c r="C1" s="385"/>
      <c r="D1" s="385"/>
      <c r="E1" s="385"/>
      <c r="F1" s="385"/>
      <c r="G1" s="385"/>
      <c r="H1" s="385"/>
    </row>
    <row r="2" spans="1:8">
      <c r="A2" s="385" t="s">
        <v>142</v>
      </c>
      <c r="B2" s="385"/>
      <c r="C2" s="385"/>
      <c r="D2" s="385"/>
      <c r="E2" s="385"/>
      <c r="F2" s="385"/>
      <c r="G2" s="385"/>
      <c r="H2" s="385"/>
    </row>
    <row r="3" spans="1:8">
      <c r="A3" s="385" t="s">
        <v>328</v>
      </c>
      <c r="B3" s="385"/>
      <c r="C3" s="385"/>
      <c r="D3" s="385"/>
      <c r="E3" s="385"/>
      <c r="F3" s="385"/>
      <c r="G3" s="385"/>
      <c r="H3" s="385"/>
    </row>
    <row r="4" spans="1:8">
      <c r="A4" s="385" t="s">
        <v>329</v>
      </c>
      <c r="B4" s="385"/>
      <c r="C4" s="385"/>
      <c r="D4" s="385"/>
      <c r="E4" s="385"/>
      <c r="F4" s="385"/>
      <c r="G4" s="385"/>
      <c r="H4" s="385"/>
    </row>
    <row r="5" spans="1:8">
      <c r="A5" s="386" t="s">
        <v>173</v>
      </c>
      <c r="B5" s="386"/>
      <c r="C5" s="386"/>
      <c r="D5" s="386"/>
      <c r="E5" s="386"/>
      <c r="F5" s="386"/>
      <c r="G5" s="386"/>
      <c r="H5" s="386"/>
    </row>
    <row r="6" spans="1:8" s="285" customFormat="1">
      <c r="A6" s="408" t="s">
        <v>330</v>
      </c>
      <c r="B6" s="408"/>
      <c r="C6" s="408"/>
      <c r="D6" s="408"/>
      <c r="E6" s="408"/>
      <c r="F6" s="408"/>
      <c r="G6" s="408"/>
      <c r="H6" s="408"/>
    </row>
    <row r="7" spans="1:8" ht="15.75" thickBot="1">
      <c r="A7" s="387" t="s">
        <v>225</v>
      </c>
      <c r="B7" s="387"/>
      <c r="C7" s="388" t="s">
        <v>331</v>
      </c>
      <c r="D7" s="388"/>
      <c r="E7" s="388"/>
      <c r="F7" s="388"/>
      <c r="G7" s="388"/>
      <c r="H7" s="388" t="s">
        <v>332</v>
      </c>
    </row>
    <row r="8" spans="1:8" ht="45.75" thickBot="1">
      <c r="A8" s="389"/>
      <c r="B8" s="389"/>
      <c r="C8" s="390" t="s">
        <v>226</v>
      </c>
      <c r="D8" s="390" t="s">
        <v>333</v>
      </c>
      <c r="E8" s="390" t="s">
        <v>257</v>
      </c>
      <c r="F8" s="390" t="s">
        <v>210</v>
      </c>
      <c r="G8" s="390" t="s">
        <v>227</v>
      </c>
      <c r="H8" s="391"/>
    </row>
    <row r="9" spans="1:8" ht="11.25" customHeight="1">
      <c r="A9" s="392"/>
      <c r="B9" s="392"/>
      <c r="C9" s="393">
        <v>1</v>
      </c>
      <c r="D9" s="393">
        <v>2</v>
      </c>
      <c r="E9" s="393" t="s">
        <v>334</v>
      </c>
      <c r="F9" s="393">
        <v>4</v>
      </c>
      <c r="G9" s="393">
        <v>5</v>
      </c>
      <c r="H9" s="393" t="s">
        <v>335</v>
      </c>
    </row>
    <row r="10" spans="1:8" ht="15" customHeight="1">
      <c r="A10" s="322"/>
      <c r="B10" s="395"/>
      <c r="C10" s="394"/>
      <c r="D10" s="409"/>
      <c r="E10" s="394"/>
      <c r="F10" s="394"/>
      <c r="G10" s="394"/>
      <c r="H10" s="394"/>
    </row>
    <row r="11" spans="1:8" ht="15" customHeight="1">
      <c r="A11" s="315" t="s">
        <v>366</v>
      </c>
      <c r="B11" s="316"/>
      <c r="C11" s="394">
        <f t="shared" ref="C11:H11" si="0">SUM(C12:C20)</f>
        <v>6436000</v>
      </c>
      <c r="D11" s="394">
        <f t="shared" si="0"/>
        <v>10757069</v>
      </c>
      <c r="E11" s="394">
        <f t="shared" si="0"/>
        <v>17193069</v>
      </c>
      <c r="F11" s="394">
        <f t="shared" si="0"/>
        <v>12031404</v>
      </c>
      <c r="G11" s="394">
        <f t="shared" si="0"/>
        <v>12007675</v>
      </c>
      <c r="H11" s="394">
        <f t="shared" si="0"/>
        <v>5161665</v>
      </c>
    </row>
    <row r="12" spans="1:8" ht="15" customHeight="1">
      <c r="A12" s="322"/>
      <c r="B12" s="395" t="s">
        <v>367</v>
      </c>
      <c r="C12" s="410">
        <v>0</v>
      </c>
      <c r="D12" s="410">
        <v>500000</v>
      </c>
      <c r="E12" s="410">
        <f>C12+D12</f>
        <v>500000</v>
      </c>
      <c r="F12" s="410">
        <v>0</v>
      </c>
      <c r="G12" s="410">
        <v>0</v>
      </c>
      <c r="H12" s="410">
        <f>E12-F12</f>
        <v>500000</v>
      </c>
    </row>
    <row r="13" spans="1:8" ht="15" customHeight="1">
      <c r="A13" s="322"/>
      <c r="B13" s="395" t="s">
        <v>368</v>
      </c>
      <c r="C13" s="410">
        <v>0</v>
      </c>
      <c r="D13" s="410">
        <v>0</v>
      </c>
      <c r="E13" s="410">
        <f t="shared" ref="E13:E20" si="1">C13+D13</f>
        <v>0</v>
      </c>
      <c r="F13" s="410">
        <v>0</v>
      </c>
      <c r="G13" s="410">
        <v>0</v>
      </c>
      <c r="H13" s="410">
        <f t="shared" ref="H13:H20" si="2">E13-F13</f>
        <v>0</v>
      </c>
    </row>
    <row r="14" spans="1:8" ht="15" customHeight="1">
      <c r="A14" s="322"/>
      <c r="B14" s="395" t="s">
        <v>369</v>
      </c>
      <c r="C14" s="410">
        <v>0</v>
      </c>
      <c r="D14" s="410">
        <v>0</v>
      </c>
      <c r="E14" s="410">
        <f t="shared" si="1"/>
        <v>0</v>
      </c>
      <c r="F14" s="410">
        <v>0</v>
      </c>
      <c r="G14" s="410">
        <v>0</v>
      </c>
      <c r="H14" s="410">
        <f t="shared" si="2"/>
        <v>0</v>
      </c>
    </row>
    <row r="15" spans="1:8" ht="15" customHeight="1">
      <c r="A15" s="322"/>
      <c r="B15" s="395" t="s">
        <v>370</v>
      </c>
      <c r="C15" s="410">
        <v>6436000</v>
      </c>
      <c r="D15" s="410">
        <v>10257069</v>
      </c>
      <c r="E15" s="410">
        <f t="shared" si="1"/>
        <v>16693069</v>
      </c>
      <c r="F15" s="410">
        <v>12031404</v>
      </c>
      <c r="G15" s="410">
        <v>12007675</v>
      </c>
      <c r="H15" s="410">
        <f t="shared" si="2"/>
        <v>4661665</v>
      </c>
    </row>
    <row r="16" spans="1:8" ht="15" customHeight="1">
      <c r="A16" s="322"/>
      <c r="B16" s="395" t="s">
        <v>371</v>
      </c>
      <c r="C16" s="410">
        <v>0</v>
      </c>
      <c r="D16" s="410">
        <v>0</v>
      </c>
      <c r="E16" s="410">
        <f t="shared" si="1"/>
        <v>0</v>
      </c>
      <c r="F16" s="410">
        <v>0</v>
      </c>
      <c r="G16" s="410">
        <v>0</v>
      </c>
      <c r="H16" s="410">
        <f t="shared" si="2"/>
        <v>0</v>
      </c>
    </row>
    <row r="17" spans="1:8" ht="15" customHeight="1">
      <c r="A17" s="322"/>
      <c r="B17" s="395" t="s">
        <v>372</v>
      </c>
      <c r="C17" s="410">
        <v>0</v>
      </c>
      <c r="D17" s="410">
        <v>0</v>
      </c>
      <c r="E17" s="410">
        <f t="shared" si="1"/>
        <v>0</v>
      </c>
      <c r="F17" s="410">
        <v>0</v>
      </c>
      <c r="G17" s="410">
        <v>0</v>
      </c>
      <c r="H17" s="410">
        <f t="shared" si="2"/>
        <v>0</v>
      </c>
    </row>
    <row r="18" spans="1:8" ht="15" customHeight="1">
      <c r="A18" s="322"/>
      <c r="B18" s="395" t="s">
        <v>373</v>
      </c>
      <c r="C18" s="410">
        <v>0</v>
      </c>
      <c r="D18" s="410">
        <v>0</v>
      </c>
      <c r="E18" s="410">
        <f t="shared" si="1"/>
        <v>0</v>
      </c>
      <c r="F18" s="410">
        <v>0</v>
      </c>
      <c r="G18" s="410">
        <v>0</v>
      </c>
      <c r="H18" s="410">
        <f t="shared" si="2"/>
        <v>0</v>
      </c>
    </row>
    <row r="19" spans="1:8" ht="15" customHeight="1">
      <c r="A19" s="322"/>
      <c r="B19" s="395" t="s">
        <v>374</v>
      </c>
      <c r="C19" s="410">
        <v>0</v>
      </c>
      <c r="D19" s="410">
        <v>0</v>
      </c>
      <c r="E19" s="410">
        <f t="shared" si="1"/>
        <v>0</v>
      </c>
      <c r="F19" s="410">
        <v>0</v>
      </c>
      <c r="G19" s="410">
        <v>0</v>
      </c>
      <c r="H19" s="410">
        <f t="shared" si="2"/>
        <v>0</v>
      </c>
    </row>
    <row r="20" spans="1:8" ht="15" customHeight="1">
      <c r="A20" s="400"/>
      <c r="B20" s="401" t="s">
        <v>375</v>
      </c>
      <c r="C20" s="410">
        <v>0</v>
      </c>
      <c r="D20" s="410">
        <v>0</v>
      </c>
      <c r="E20" s="410">
        <f t="shared" si="1"/>
        <v>0</v>
      </c>
      <c r="F20" s="410">
        <v>0</v>
      </c>
      <c r="G20" s="410">
        <v>0</v>
      </c>
      <c r="H20" s="410">
        <f t="shared" si="2"/>
        <v>0</v>
      </c>
    </row>
    <row r="21" spans="1:8" ht="15" customHeight="1">
      <c r="A21" s="315" t="s">
        <v>376</v>
      </c>
      <c r="B21" s="316"/>
      <c r="C21" s="394">
        <f t="shared" ref="C21:H21" si="3">SUM(C22:C30)</f>
        <v>0</v>
      </c>
      <c r="D21" s="394">
        <f t="shared" si="3"/>
        <v>57240</v>
      </c>
      <c r="E21" s="394">
        <f t="shared" si="3"/>
        <v>57240</v>
      </c>
      <c r="F21" s="394">
        <f t="shared" si="3"/>
        <v>0</v>
      </c>
      <c r="G21" s="394">
        <f t="shared" si="3"/>
        <v>0</v>
      </c>
      <c r="H21" s="394">
        <f t="shared" si="3"/>
        <v>57240</v>
      </c>
    </row>
    <row r="22" spans="1:8" ht="15" customHeight="1">
      <c r="A22" s="322"/>
      <c r="B22" s="395" t="s">
        <v>377</v>
      </c>
      <c r="C22" s="410">
        <v>0</v>
      </c>
      <c r="D22" s="410">
        <v>57240</v>
      </c>
      <c r="E22" s="410">
        <f>C22+D22</f>
        <v>57240</v>
      </c>
      <c r="F22" s="410">
        <v>0</v>
      </c>
      <c r="G22" s="410">
        <v>0</v>
      </c>
      <c r="H22" s="410">
        <f>E22-F22</f>
        <v>57240</v>
      </c>
    </row>
    <row r="23" spans="1:8" ht="15" customHeight="1">
      <c r="A23" s="322"/>
      <c r="B23" s="395" t="s">
        <v>378</v>
      </c>
      <c r="C23" s="410">
        <v>0</v>
      </c>
      <c r="D23" s="410">
        <v>0</v>
      </c>
      <c r="E23" s="410">
        <f t="shared" ref="E23:E30" si="4">C23+D23</f>
        <v>0</v>
      </c>
      <c r="F23" s="410">
        <v>0</v>
      </c>
      <c r="G23" s="410">
        <v>0</v>
      </c>
      <c r="H23" s="410">
        <f t="shared" ref="H23:H30" si="5">E23-F23</f>
        <v>0</v>
      </c>
    </row>
    <row r="24" spans="1:8" ht="15" customHeight="1">
      <c r="A24" s="322"/>
      <c r="B24" s="395" t="s">
        <v>379</v>
      </c>
      <c r="C24" s="410">
        <v>0</v>
      </c>
      <c r="D24" s="410">
        <v>0</v>
      </c>
      <c r="E24" s="410">
        <f t="shared" si="4"/>
        <v>0</v>
      </c>
      <c r="F24" s="410">
        <v>0</v>
      </c>
      <c r="G24" s="410">
        <v>0</v>
      </c>
      <c r="H24" s="410">
        <f t="shared" si="5"/>
        <v>0</v>
      </c>
    </row>
    <row r="25" spans="1:8" ht="15" customHeight="1">
      <c r="A25" s="322"/>
      <c r="B25" s="395" t="s">
        <v>380</v>
      </c>
      <c r="C25" s="410">
        <v>0</v>
      </c>
      <c r="D25" s="410">
        <v>0</v>
      </c>
      <c r="E25" s="410">
        <f t="shared" si="4"/>
        <v>0</v>
      </c>
      <c r="F25" s="410">
        <v>0</v>
      </c>
      <c r="G25" s="410">
        <v>0</v>
      </c>
      <c r="H25" s="410">
        <f t="shared" si="5"/>
        <v>0</v>
      </c>
    </row>
    <row r="26" spans="1:8" ht="15" customHeight="1">
      <c r="A26" s="322"/>
      <c r="B26" s="395" t="s">
        <v>381</v>
      </c>
      <c r="C26" s="410">
        <v>0</v>
      </c>
      <c r="D26" s="410">
        <v>0</v>
      </c>
      <c r="E26" s="410">
        <f t="shared" si="4"/>
        <v>0</v>
      </c>
      <c r="F26" s="410">
        <v>0</v>
      </c>
      <c r="G26" s="410">
        <v>0</v>
      </c>
      <c r="H26" s="410">
        <f t="shared" si="5"/>
        <v>0</v>
      </c>
    </row>
    <row r="27" spans="1:8" ht="15" customHeight="1">
      <c r="A27" s="322"/>
      <c r="B27" s="395" t="s">
        <v>382</v>
      </c>
      <c r="C27" s="410">
        <v>0</v>
      </c>
      <c r="D27" s="410">
        <v>0</v>
      </c>
      <c r="E27" s="410">
        <f t="shared" si="4"/>
        <v>0</v>
      </c>
      <c r="F27" s="410">
        <v>0</v>
      </c>
      <c r="G27" s="410">
        <v>0</v>
      </c>
      <c r="H27" s="410">
        <f t="shared" si="5"/>
        <v>0</v>
      </c>
    </row>
    <row r="28" spans="1:8" ht="15" customHeight="1">
      <c r="A28" s="322"/>
      <c r="B28" s="395" t="s">
        <v>383</v>
      </c>
      <c r="C28" s="410">
        <v>0</v>
      </c>
      <c r="D28" s="410">
        <v>0</v>
      </c>
      <c r="E28" s="410">
        <f t="shared" si="4"/>
        <v>0</v>
      </c>
      <c r="F28" s="410">
        <v>0</v>
      </c>
      <c r="G28" s="410">
        <v>0</v>
      </c>
      <c r="H28" s="410">
        <f t="shared" si="5"/>
        <v>0</v>
      </c>
    </row>
    <row r="29" spans="1:8" ht="15" customHeight="1">
      <c r="A29" s="322"/>
      <c r="B29" s="395" t="s">
        <v>384</v>
      </c>
      <c r="C29" s="410">
        <v>0</v>
      </c>
      <c r="D29" s="410">
        <v>0</v>
      </c>
      <c r="E29" s="410">
        <f t="shared" si="4"/>
        <v>0</v>
      </c>
      <c r="F29" s="410">
        <v>0</v>
      </c>
      <c r="G29" s="410">
        <v>0</v>
      </c>
      <c r="H29" s="410">
        <f t="shared" si="5"/>
        <v>0</v>
      </c>
    </row>
    <row r="30" spans="1:8" ht="15" customHeight="1">
      <c r="A30" s="400"/>
      <c r="B30" s="401" t="s">
        <v>385</v>
      </c>
      <c r="C30" s="410">
        <v>0</v>
      </c>
      <c r="D30" s="410">
        <v>0</v>
      </c>
      <c r="E30" s="410">
        <f t="shared" si="4"/>
        <v>0</v>
      </c>
      <c r="F30" s="410">
        <v>0</v>
      </c>
      <c r="G30" s="410">
        <v>0</v>
      </c>
      <c r="H30" s="410">
        <f t="shared" si="5"/>
        <v>0</v>
      </c>
    </row>
    <row r="31" spans="1:8" ht="15" customHeight="1">
      <c r="A31" s="315" t="s">
        <v>386</v>
      </c>
      <c r="B31" s="316"/>
      <c r="C31" s="394">
        <f t="shared" ref="C31:H31" si="6">SUM(C32:C34)</f>
        <v>0</v>
      </c>
      <c r="D31" s="394">
        <f t="shared" si="6"/>
        <v>0</v>
      </c>
      <c r="E31" s="394">
        <f t="shared" si="6"/>
        <v>0</v>
      </c>
      <c r="F31" s="394">
        <f t="shared" si="6"/>
        <v>0</v>
      </c>
      <c r="G31" s="394">
        <f t="shared" si="6"/>
        <v>0</v>
      </c>
      <c r="H31" s="394">
        <f t="shared" si="6"/>
        <v>0</v>
      </c>
    </row>
    <row r="32" spans="1:8" ht="15" customHeight="1">
      <c r="A32" s="322"/>
      <c r="B32" s="395" t="s">
        <v>387</v>
      </c>
      <c r="C32" s="410">
        <v>0</v>
      </c>
      <c r="D32" s="410">
        <v>0</v>
      </c>
      <c r="E32" s="410">
        <f>C32+D32</f>
        <v>0</v>
      </c>
      <c r="F32" s="410">
        <v>0</v>
      </c>
      <c r="G32" s="410">
        <v>0</v>
      </c>
      <c r="H32" s="410">
        <f>E32-F32</f>
        <v>0</v>
      </c>
    </row>
    <row r="33" spans="1:8" ht="15" customHeight="1">
      <c r="A33" s="322"/>
      <c r="B33" s="395" t="s">
        <v>388</v>
      </c>
      <c r="C33" s="410">
        <v>0</v>
      </c>
      <c r="D33" s="410">
        <v>0</v>
      </c>
      <c r="E33" s="410">
        <f>C33+D33</f>
        <v>0</v>
      </c>
      <c r="F33" s="410">
        <v>0</v>
      </c>
      <c r="G33" s="410">
        <v>0</v>
      </c>
      <c r="H33" s="410">
        <f>E33-F33</f>
        <v>0</v>
      </c>
    </row>
    <row r="34" spans="1:8" ht="15" customHeight="1">
      <c r="A34" s="322"/>
      <c r="B34" s="395" t="s">
        <v>389</v>
      </c>
      <c r="C34" s="410">
        <v>0</v>
      </c>
      <c r="D34" s="410">
        <v>0</v>
      </c>
      <c r="E34" s="410">
        <f>C34+D34</f>
        <v>0</v>
      </c>
      <c r="F34" s="410">
        <v>0</v>
      </c>
      <c r="G34" s="410">
        <v>0</v>
      </c>
      <c r="H34" s="410">
        <f>E34-F34</f>
        <v>0</v>
      </c>
    </row>
    <row r="35" spans="1:8" s="402" customFormat="1" ht="20.100000000000001" customHeight="1">
      <c r="A35" s="322"/>
      <c r="B35" s="395"/>
      <c r="C35" s="394"/>
      <c r="D35" s="409"/>
      <c r="E35" s="394"/>
      <c r="F35" s="394"/>
      <c r="G35" s="394"/>
      <c r="H35" s="394"/>
    </row>
    <row r="36" spans="1:8">
      <c r="A36" s="403"/>
      <c r="B36" s="404" t="s">
        <v>390</v>
      </c>
      <c r="C36" s="405">
        <f t="shared" ref="C36:H36" si="7">+C11+C21+C31</f>
        <v>6436000</v>
      </c>
      <c r="D36" s="405">
        <f t="shared" si="7"/>
        <v>10814309</v>
      </c>
      <c r="E36" s="405">
        <f t="shared" si="7"/>
        <v>17250309</v>
      </c>
      <c r="F36" s="405">
        <f t="shared" si="7"/>
        <v>12031404</v>
      </c>
      <c r="G36" s="405">
        <f t="shared" si="7"/>
        <v>12007675</v>
      </c>
      <c r="H36" s="405">
        <f t="shared" si="7"/>
        <v>5218905</v>
      </c>
    </row>
    <row r="37" spans="1:8">
      <c r="C37" s="406"/>
      <c r="D37" s="406"/>
      <c r="E37" s="406"/>
      <c r="F37" s="406"/>
      <c r="G37" s="406"/>
      <c r="H37" s="406"/>
    </row>
    <row r="38" spans="1:8">
      <c r="C38" s="407"/>
      <c r="D38" s="407"/>
      <c r="E38" s="407"/>
      <c r="F38" s="407"/>
      <c r="G38" s="407"/>
      <c r="H38" s="407"/>
    </row>
    <row r="39" spans="1:8">
      <c r="C39" s="407"/>
      <c r="D39" s="407"/>
      <c r="E39" s="407"/>
      <c r="F39" s="407"/>
      <c r="G39" s="407"/>
      <c r="H39" s="407"/>
    </row>
    <row r="41" spans="1:8">
      <c r="C41" s="407"/>
      <c r="D41" s="407"/>
      <c r="E41" s="407"/>
      <c r="F41" s="407"/>
      <c r="G41" s="407"/>
      <c r="H41" s="407"/>
    </row>
  </sheetData>
  <mergeCells count="12">
    <mergeCell ref="A7:B9"/>
    <mergeCell ref="C7:G7"/>
    <mergeCell ref="H7:H8"/>
    <mergeCell ref="A11:B11"/>
    <mergeCell ref="A21:B21"/>
    <mergeCell ref="A31:B31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0" orientation="landscape" horizontalDpi="300" verticalDpi="300" r:id="rId1"/>
  <headerFooter>
    <oddFooter>&amp;R&amp;8LDF /6.&amp;P</oddFooter>
  </headerFooter>
  <rowBreaks count="1" manualBreakCount="1">
    <brk id="3" max="7" man="1"/>
  </rowBreaks>
  <colBreaks count="1" manualBreakCount="1">
    <brk id="4" max="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ESF</vt:lpstr>
      <vt:lpstr>EADoP</vt:lpstr>
      <vt:lpstr>OCP LDF</vt:lpstr>
      <vt:lpstr>IAAODF</vt:lpstr>
      <vt:lpstr>B.Pp.LDF </vt:lpstr>
      <vt:lpstr>EAID (1)</vt:lpstr>
      <vt:lpstr>EAID (2)</vt:lpstr>
      <vt:lpstr>EAPED NE COG</vt:lpstr>
      <vt:lpstr>EAPED NE COG (2)</vt:lpstr>
      <vt:lpstr>EAPED NE COG (3)</vt:lpstr>
      <vt:lpstr>EAPED E COG</vt:lpstr>
      <vt:lpstr>EAPED E COG (2)</vt:lpstr>
      <vt:lpstr>EAPED E COG (3)</vt:lpstr>
      <vt:lpstr>EAPED CA</vt:lpstr>
      <vt:lpstr>EAPED CF</vt:lpstr>
      <vt:lpstr>EAPED CF (2)</vt:lpstr>
      <vt:lpstr>EAPED CSPC</vt:lpstr>
      <vt:lpstr>'B.Pp.LDF '!Área_de_impresión</vt:lpstr>
      <vt:lpstr>EADoP!Área_de_impresión</vt:lpstr>
      <vt:lpstr>'EAID (1)'!Área_de_impresión</vt:lpstr>
      <vt:lpstr>'EAID (2)'!Área_de_impresión</vt:lpstr>
      <vt:lpstr>'EAPED CA'!Área_de_impresión</vt:lpstr>
      <vt:lpstr>'EAPED CF'!Área_de_impresión</vt:lpstr>
      <vt:lpstr>'EAPED CF (2)'!Área_de_impresión</vt:lpstr>
      <vt:lpstr>'EAPED CSPC'!Área_de_impresión</vt:lpstr>
      <vt:lpstr>'EAPED E COG'!Área_de_impresión</vt:lpstr>
      <vt:lpstr>'EAPED E COG (2)'!Área_de_impresión</vt:lpstr>
      <vt:lpstr>'EAPED E COG (3)'!Área_de_impresión</vt:lpstr>
      <vt:lpstr>'EAPED NE COG'!Área_de_impresión</vt:lpstr>
      <vt:lpstr>'EAPED NE COG (2)'!Área_de_impresión</vt:lpstr>
      <vt:lpstr>'EAPED NE COG (3)'!Área_de_impresión</vt:lpstr>
      <vt:lpstr>ESF!Área_de_impresión</vt:lpstr>
      <vt:lpstr>IAAODF!Área_de_impresión</vt:lpstr>
      <vt:lpstr>'OCP 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INFORMATICA</cp:lastModifiedBy>
  <cp:lastPrinted>2016-12-23T19:36:53Z</cp:lastPrinted>
  <dcterms:created xsi:type="dcterms:W3CDTF">2016-12-12T17:40:01Z</dcterms:created>
  <dcterms:modified xsi:type="dcterms:W3CDTF">2021-08-11T20:28:14Z</dcterms:modified>
</cp:coreProperties>
</file>